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ornelas\Downloads\"/>
    </mc:Choice>
  </mc:AlternateContent>
  <bookViews>
    <workbookView xWindow="0" yWindow="0" windowWidth="23040" windowHeight="9252"/>
  </bookViews>
  <sheets>
    <sheet name="IPF" sheetId="1" r:id="rId1"/>
    <sheet name="Instructivo" sheetId="2" r:id="rId2"/>
    <sheet name="Ingresos" sheetId="3" r:id="rId3"/>
    <sheet name="Egres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D25" i="1"/>
  <c r="C25" i="1"/>
  <c r="B25" i="1"/>
  <c r="D19" i="1"/>
  <c r="C19" i="1"/>
  <c r="B19" i="1"/>
  <c r="G75" i="4"/>
  <c r="C75" i="4"/>
  <c r="G74" i="4"/>
  <c r="C74" i="4"/>
  <c r="G73" i="4"/>
  <c r="C73" i="4"/>
  <c r="G72" i="4"/>
  <c r="C72" i="4"/>
  <c r="G71" i="4"/>
  <c r="C71" i="4"/>
  <c r="G70" i="4"/>
  <c r="C70" i="4"/>
  <c r="G69" i="4"/>
  <c r="G68" i="4" s="1"/>
  <c r="C69" i="4"/>
  <c r="C68" i="4" s="1"/>
  <c r="F68" i="4"/>
  <c r="F76" i="4" s="1"/>
  <c r="E68" i="4"/>
  <c r="D68" i="4"/>
  <c r="B68" i="4"/>
  <c r="G67" i="4"/>
  <c r="C67" i="4"/>
  <c r="G66" i="4"/>
  <c r="G64" i="4" s="1"/>
  <c r="C66" i="4"/>
  <c r="C64" i="4" s="1"/>
  <c r="G65" i="4"/>
  <c r="C65" i="4"/>
  <c r="F64" i="4"/>
  <c r="E64" i="4"/>
  <c r="D64" i="4"/>
  <c r="B64" i="4"/>
  <c r="G63" i="4"/>
  <c r="C63" i="4"/>
  <c r="G62" i="4"/>
  <c r="C62" i="4"/>
  <c r="G61" i="4"/>
  <c r="C61" i="4"/>
  <c r="G60" i="4"/>
  <c r="C60" i="4"/>
  <c r="G59" i="4"/>
  <c r="C59" i="4"/>
  <c r="G58" i="4"/>
  <c r="C58" i="4"/>
  <c r="G57" i="4"/>
  <c r="G56" i="4" s="1"/>
  <c r="C57" i="4"/>
  <c r="C56" i="4" s="1"/>
  <c r="F56" i="4"/>
  <c r="E56" i="4"/>
  <c r="D56" i="4"/>
  <c r="B56" i="4"/>
  <c r="G55" i="4"/>
  <c r="C55" i="4"/>
  <c r="G54" i="4"/>
  <c r="G52" i="4" s="1"/>
  <c r="C54" i="4"/>
  <c r="C52" i="4" s="1"/>
  <c r="G53" i="4"/>
  <c r="C53" i="4"/>
  <c r="F52" i="4"/>
  <c r="E52" i="4"/>
  <c r="D52" i="4"/>
  <c r="B52" i="4"/>
  <c r="G51" i="4"/>
  <c r="C51" i="4"/>
  <c r="G50" i="4"/>
  <c r="C50" i="4"/>
  <c r="G49" i="4"/>
  <c r="C49" i="4"/>
  <c r="G48" i="4"/>
  <c r="C48" i="4"/>
  <c r="G47" i="4"/>
  <c r="C47" i="4"/>
  <c r="G46" i="4"/>
  <c r="C46" i="4"/>
  <c r="G45" i="4"/>
  <c r="C45" i="4"/>
  <c r="G44" i="4"/>
  <c r="G42" i="4" s="1"/>
  <c r="C44" i="4"/>
  <c r="C42" i="4" s="1"/>
  <c r="G43" i="4"/>
  <c r="C43" i="4"/>
  <c r="F42" i="4"/>
  <c r="E42" i="4"/>
  <c r="E76" i="4" s="1"/>
  <c r="D42" i="4"/>
  <c r="D76" i="4" s="1"/>
  <c r="B42" i="4"/>
  <c r="B76" i="4" s="1"/>
  <c r="G41" i="4"/>
  <c r="C41" i="4"/>
  <c r="G40" i="4"/>
  <c r="C40" i="4"/>
  <c r="G39" i="4"/>
  <c r="C39" i="4"/>
  <c r="G38" i="4"/>
  <c r="C38" i="4"/>
  <c r="G37" i="4"/>
  <c r="C37" i="4"/>
  <c r="G36" i="4"/>
  <c r="C36" i="4"/>
  <c r="G35" i="4"/>
  <c r="C35" i="4"/>
  <c r="G34" i="4"/>
  <c r="G32" i="4" s="1"/>
  <c r="C34" i="4"/>
  <c r="C32" i="4" s="1"/>
  <c r="G33" i="4"/>
  <c r="C33" i="4"/>
  <c r="F32" i="4"/>
  <c r="E32" i="4"/>
  <c r="D32" i="4"/>
  <c r="B32" i="4"/>
  <c r="G31" i="4"/>
  <c r="C31" i="4"/>
  <c r="G30" i="4"/>
  <c r="C30" i="4"/>
  <c r="G29" i="4"/>
  <c r="C29" i="4"/>
  <c r="G28" i="4"/>
  <c r="C28" i="4"/>
  <c r="G27" i="4"/>
  <c r="C27" i="4"/>
  <c r="G26" i="4"/>
  <c r="C26" i="4"/>
  <c r="G25" i="4"/>
  <c r="C25" i="4"/>
  <c r="G24" i="4"/>
  <c r="G22" i="4" s="1"/>
  <c r="C24" i="4"/>
  <c r="C22" i="4" s="1"/>
  <c r="G23" i="4"/>
  <c r="C23" i="4"/>
  <c r="F22" i="4"/>
  <c r="E22" i="4"/>
  <c r="D22" i="4"/>
  <c r="B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G12" i="4" s="1"/>
  <c r="C14" i="4"/>
  <c r="C12" i="4" s="1"/>
  <c r="G13" i="4"/>
  <c r="C13" i="4"/>
  <c r="F12" i="4"/>
  <c r="E12" i="4"/>
  <c r="D12" i="4"/>
  <c r="B12" i="4"/>
  <c r="G11" i="4"/>
  <c r="C11" i="4"/>
  <c r="G10" i="4"/>
  <c r="C10" i="4"/>
  <c r="G9" i="4"/>
  <c r="C9" i="4"/>
  <c r="G8" i="4"/>
  <c r="C8" i="4"/>
  <c r="G7" i="4"/>
  <c r="C7" i="4"/>
  <c r="G6" i="4"/>
  <c r="C6" i="4"/>
  <c r="G5" i="4"/>
  <c r="G4" i="4" s="1"/>
  <c r="C5" i="4"/>
  <c r="C4" i="4" s="1"/>
  <c r="F4" i="4"/>
  <c r="E4" i="4"/>
  <c r="D4" i="4"/>
  <c r="B4" i="4"/>
  <c r="C76" i="4" l="1"/>
  <c r="G76" i="4"/>
  <c r="G36" i="3" l="1"/>
  <c r="C36" i="3"/>
  <c r="F35" i="3"/>
  <c r="G35" i="3" s="1"/>
  <c r="E35" i="3"/>
  <c r="E38" i="3" s="1"/>
  <c r="D35" i="3"/>
  <c r="D38" i="3" s="1"/>
  <c r="B35" i="3"/>
  <c r="B38" i="3" s="1"/>
  <c r="G33" i="3"/>
  <c r="C33" i="3"/>
  <c r="G32" i="3"/>
  <c r="C32" i="3"/>
  <c r="G31" i="3"/>
  <c r="C31" i="3"/>
  <c r="G30" i="3"/>
  <c r="C30" i="3"/>
  <c r="F29" i="3"/>
  <c r="G29" i="3" s="1"/>
  <c r="E29" i="3"/>
  <c r="D29" i="3"/>
  <c r="C29" i="3" s="1"/>
  <c r="B29" i="3"/>
  <c r="G27" i="3"/>
  <c r="C27" i="3"/>
  <c r="G26" i="3"/>
  <c r="C26" i="3"/>
  <c r="G25" i="3"/>
  <c r="C25" i="3"/>
  <c r="G24" i="3"/>
  <c r="C24" i="3"/>
  <c r="G23" i="3"/>
  <c r="C23" i="3"/>
  <c r="G22" i="3"/>
  <c r="C22" i="3"/>
  <c r="G21" i="3"/>
  <c r="C21" i="3"/>
  <c r="G20" i="3"/>
  <c r="C20" i="3"/>
  <c r="F19" i="3"/>
  <c r="G19" i="3" s="1"/>
  <c r="E19" i="3"/>
  <c r="D19" i="3"/>
  <c r="B19" i="3"/>
  <c r="C19" i="3" s="1"/>
  <c r="F15" i="3"/>
  <c r="E15" i="3"/>
  <c r="D15" i="3"/>
  <c r="B15" i="3"/>
  <c r="G13" i="3"/>
  <c r="C13" i="3"/>
  <c r="G12" i="3"/>
  <c r="C12" i="3"/>
  <c r="G11" i="3"/>
  <c r="C11" i="3"/>
  <c r="G10" i="3"/>
  <c r="C10" i="3"/>
  <c r="G9" i="3"/>
  <c r="C9" i="3"/>
  <c r="G8" i="3"/>
  <c r="C8" i="3"/>
  <c r="G7" i="3"/>
  <c r="C7" i="3"/>
  <c r="G6" i="3"/>
  <c r="C6" i="3"/>
  <c r="G5" i="3"/>
  <c r="C5" i="3"/>
  <c r="G4" i="3"/>
  <c r="C4" i="3"/>
  <c r="G15" i="3" l="1"/>
  <c r="G16" i="3" s="1"/>
  <c r="C15" i="3"/>
  <c r="G38" i="3"/>
  <c r="G39" i="3" s="1"/>
  <c r="C35" i="3"/>
  <c r="C38" i="3" s="1"/>
  <c r="F38" i="3"/>
  <c r="D5" i="1" l="1"/>
  <c r="C5" i="1"/>
  <c r="C9" i="1"/>
  <c r="D9" i="1"/>
  <c r="D13" i="1" l="1"/>
  <c r="C13" i="1"/>
  <c r="B5" i="1"/>
  <c r="D29" i="1" l="1"/>
  <c r="C29" i="1"/>
  <c r="B29" i="1"/>
  <c r="C17" i="1"/>
  <c r="C21" i="1" s="1"/>
  <c r="D17" i="1"/>
  <c r="D21" i="1" s="1"/>
  <c r="B9" i="1" l="1"/>
  <c r="B13" i="1" s="1"/>
  <c r="B17" i="1" s="1"/>
  <c r="B21" i="1" s="1"/>
</calcChain>
</file>

<file path=xl/sharedStrings.xml><?xml version="1.0" encoding="utf-8"?>
<sst xmlns="http://schemas.openxmlformats.org/spreadsheetml/2006/main" count="238" uniqueCount="163">
  <si>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</si>
  <si>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</si>
  <si>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</si>
  <si>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</si>
  <si>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</si>
  <si>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</si>
  <si>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</si>
  <si>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</si>
  <si>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</si>
  <si>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</si>
  <si>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</si>
  <si>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</si>
  <si>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</si>
  <si>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</si>
  <si>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</si>
  <si>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</si>
  <si>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</si>
  <si>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 xml:space="preserve">PRESIDENTA MUNICIPAL   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</si>
  <si>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</si>
  <si>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</si>
  <si>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RODRÍGEZ FLORES</t>
  </si>
  <si>
    <t>Municipio de León
Indicadores de Postura Fiscal
Del 01 de Enero al 31 de Diciembre del 2025
(Cifras en Pesos)</t>
  </si>
  <si>
    <t>Nombre del Ente Público (1)</t>
  </si>
  <si>
    <t>Indicadores de Postura Fiscal (2)</t>
  </si>
  <si>
    <t>Del XXXX al XXXX (3)</t>
  </si>
  <si>
    <t>(Cifras en pesos) (4)</t>
  </si>
  <si>
    <t>Concepto (5)</t>
  </si>
  <si>
    <t>Estimado/Aprobado (6)</t>
  </si>
  <si>
    <t>Devengado (7)</t>
  </si>
  <si>
    <t>Recaudado/Pagado (8)</t>
  </si>
  <si>
    <t xml:space="preserve">I. Ingresos Presupuestario (9) </t>
  </si>
  <si>
    <t>I=(1+2)</t>
  </si>
  <si>
    <t xml:space="preserve">1. Ingresos del Gobierno de la Entidad Federativa </t>
  </si>
  <si>
    <t>Ingresos Presupuestarios</t>
  </si>
  <si>
    <t xml:space="preserve">2. Ingresos del Sector Paraestatal </t>
  </si>
  <si>
    <t xml:space="preserve">II. Egresos Presupuestarios (10) </t>
  </si>
  <si>
    <t>II=(3+4)</t>
  </si>
  <si>
    <t xml:space="preserve">3. Egresos del Gobierno de la Entidad Federativa </t>
  </si>
  <si>
    <t>Egresos  Presupuestarios</t>
  </si>
  <si>
    <t>Egresos Presupuestarios</t>
  </si>
  <si>
    <t xml:space="preserve">4. Egresos del Sector Paraestatal </t>
  </si>
  <si>
    <t xml:space="preserve">  III. Balance Presupuestario (Superávit o Déficit)</t>
  </si>
  <si>
    <t>(III = I - II)</t>
  </si>
  <si>
    <t xml:space="preserve">     III. Balance presupuestario (Superávit o Déficit) </t>
  </si>
  <si>
    <t xml:space="preserve">    IV. Intereses, Comisiones y Gastos de la Deuda (11)</t>
  </si>
  <si>
    <t>COG 9200, 9300, 9400 Y 9500</t>
  </si>
  <si>
    <t xml:space="preserve"> V. Balance Primario (Superávit o Déficit) (V= III + IV) </t>
  </si>
  <si>
    <t>(V= III + IV)</t>
  </si>
  <si>
    <t xml:space="preserve">    A. Financiamiento (12)</t>
  </si>
  <si>
    <t>CRI RUBRO 0</t>
  </si>
  <si>
    <t xml:space="preserve">    B.  Amortización de la deuda (13)</t>
  </si>
  <si>
    <t>COG 9100</t>
  </si>
  <si>
    <t xml:space="preserve">C. Financiamiento Neto </t>
  </si>
  <si>
    <t>(C = A - B)</t>
  </si>
  <si>
    <t>Municipio de León, Guanajuato
Estado Analítico de Ingresos
Del 01 de Enero al 31 Diciembre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</si>
  <si>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</si>
  <si>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</si>
  <si>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</si>
  <si>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</si>
  <si>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</si>
  <si>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</si>
  <si>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</si>
  <si>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</si>
  <si>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</si>
  <si>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</si>
  <si>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</si>
  <si>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</si>
  <si>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</si>
  <si>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</si>
  <si>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</si>
  <si>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</si>
  <si>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</si>
  <si>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</si>
  <si>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</si>
  <si>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</si>
  <si>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</si>
  <si>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</si>
  <si>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</si>
  <si>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</si>
  <si>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</si>
  <si>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</si>
  <si>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
por sus actividades diversas no inherentes a su operación que generan recursos y que no sean ingresos por venta de bienes o prestación de servicios, tales como donativos en efectivo, entre otros.</t>
    </r>
  </si>
  <si>
    <t xml:space="preserve">PRESIDENTA MUNICIPAL                                                                                         </t>
  </si>
  <si>
    <t>C.P. GRACIELA RODRÍGUEZ FLORES</t>
  </si>
  <si>
    <t>Municipio de León, Guanajuato
Estado Analítico del Ejercicio del Presupuesto de Egresos
Clasificación por Objeto del Gasto (Capítulo y Concepto)
Del 01 de Enero al 31 de Diciembre de 2025
(Cifras en Pesos)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</si>
  <si>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</si>
  <si>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</si>
  <si>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</si>
  <si>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</si>
  <si>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</si>
  <si>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</si>
  <si>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</si>
  <si>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</si>
  <si>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</si>
  <si>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</si>
  <si>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</si>
  <si>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</si>
  <si>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</si>
  <si>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</si>
  <si>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</si>
  <si>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</si>
  <si>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</si>
  <si>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</si>
  <si>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</si>
  <si>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</si>
  <si>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</si>
  <si>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</si>
  <si>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</si>
  <si>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</si>
  <si>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</si>
  <si>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</si>
  <si>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</si>
  <si>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</si>
  <si>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</si>
  <si>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</si>
  <si>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</si>
  <si>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</si>
  <si>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</si>
  <si>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</si>
  <si>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</si>
  <si>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</si>
  <si>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</si>
  <si>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</si>
  <si>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</si>
  <si>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</si>
  <si>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</si>
  <si>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</si>
  <si>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</si>
  <si>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</si>
  <si>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</si>
  <si>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</si>
  <si>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</si>
  <si>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</si>
  <si>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</si>
  <si>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</si>
  <si>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</si>
  <si>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</si>
  <si>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</si>
  <si>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</si>
  <si>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</si>
  <si>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</si>
  <si>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</si>
  <si>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</si>
  <si>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</si>
  <si>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</si>
  <si>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</si>
  <si>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</si>
  <si>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</si>
  <si>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</si>
  <si>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</si>
  <si>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</si>
  <si>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</si>
  <si>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</si>
  <si>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</si>
  <si>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</si>
  <si>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</si>
  <si>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</si>
  <si>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</si>
  <si>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</si>
  <si>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</si>
  <si>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</si>
  <si>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</si>
  <si>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 xml:space="preserve">PRESIDENTA MUNICIPAL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</si>
</sst>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126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4" fontId="3" fillId="0" borderId="8" xfId="2" applyNumberFormat="1" applyFont="1" applyBorder="1" applyAlignment="1" applyProtection="1">
      <alignment horizontal="center" vertical="top" wrapText="1"/>
      <protection locked="0"/>
    </xf>
    <xf numFmtId="164" fontId="3" fillId="0" borderId="0" xfId="2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/>
    <xf numFmtId="4" fontId="2" fillId="0" borderId="0" xfId="0" applyNumberFormat="1" applyFont="1"/>
    <xf numFmtId="3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" xfId="1" applyNumberFormat="1" applyFont="1" applyFill="1" applyBorder="1" applyAlignment="1">
      <alignment horizontal="center" vertical="center" wrapText="1"/>
    </xf>
    <xf numFmtId="43" fontId="4" fillId="0" borderId="3" xfId="3" applyFont="1" applyFill="1" applyBorder="1" applyAlignment="1" applyProtection="1">
      <alignment horizontal="right" vertical="center" wrapText="1"/>
      <protection locked="0"/>
    </xf>
    <xf numFmtId="43" fontId="3" fillId="0" borderId="3" xfId="3" applyFont="1" applyFill="1" applyBorder="1" applyAlignment="1" applyProtection="1">
      <alignment horizontal="right" vertical="center" wrapText="1"/>
      <protection locked="0"/>
    </xf>
    <xf numFmtId="164" fontId="3" fillId="0" borderId="0" xfId="2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2" fillId="0" borderId="0" xfId="1" applyFont="1" applyAlignment="1" applyProtection="1">
      <alignment vertical="top"/>
      <protection locked="0"/>
    </xf>
    <xf numFmtId="0" fontId="3" fillId="2" borderId="7" xfId="1" applyFont="1" applyFill="1" applyBorder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7" xfId="1" applyFont="1" applyBorder="1" applyAlignment="1" applyProtection="1">
      <alignment horizontal="left" vertical="top" wrapText="1" indent="1"/>
      <protection locked="0"/>
    </xf>
    <xf numFmtId="165" fontId="2" fillId="0" borderId="7" xfId="3" applyNumberFormat="1" applyFont="1" applyBorder="1" applyAlignment="1" applyProtection="1">
      <alignment vertical="top"/>
      <protection locked="0"/>
    </xf>
    <xf numFmtId="0" fontId="4" fillId="0" borderId="22" xfId="1" applyFont="1" applyBorder="1" applyAlignment="1" applyProtection="1">
      <alignment horizontal="left" vertical="top" wrapText="1" indent="1"/>
      <protection locked="0"/>
    </xf>
    <xf numFmtId="165" fontId="2" fillId="0" borderId="22" xfId="3" applyNumberFormat="1" applyFont="1" applyBorder="1" applyAlignment="1" applyProtection="1">
      <alignment vertical="top"/>
      <protection locked="0"/>
    </xf>
    <xf numFmtId="0" fontId="2" fillId="0" borderId="22" xfId="1" applyFont="1" applyBorder="1" applyAlignment="1" applyProtection="1">
      <alignment horizontal="left" vertical="top" wrapText="1" indent="1"/>
      <protection locked="0"/>
    </xf>
    <xf numFmtId="0" fontId="4" fillId="0" borderId="22" xfId="1" applyFont="1" applyBorder="1" applyAlignment="1">
      <alignment horizontal="left" vertical="top" wrapText="1" indent="1"/>
    </xf>
    <xf numFmtId="0" fontId="2" fillId="0" borderId="22" xfId="1" applyFont="1" applyBorder="1" applyAlignment="1" applyProtection="1">
      <alignment vertical="top"/>
      <protection locked="0"/>
    </xf>
    <xf numFmtId="165" fontId="2" fillId="0" borderId="21" xfId="3" applyNumberFormat="1" applyFont="1" applyBorder="1" applyAlignment="1" applyProtection="1">
      <alignment vertical="top"/>
      <protection locked="0"/>
    </xf>
    <xf numFmtId="0" fontId="3" fillId="0" borderId="3" xfId="1" applyFont="1" applyBorder="1" applyAlignment="1" applyProtection="1">
      <alignment horizontal="left" vertical="top" indent="3"/>
      <protection locked="0"/>
    </xf>
    <xf numFmtId="165" fontId="3" fillId="0" borderId="3" xfId="3" applyNumberFormat="1" applyFont="1" applyBorder="1" applyAlignment="1" applyProtection="1">
      <alignment vertical="top"/>
      <protection locked="0"/>
    </xf>
    <xf numFmtId="165" fontId="3" fillId="0" borderId="3" xfId="3" applyNumberFormat="1" applyFont="1" applyFill="1" applyBorder="1" applyAlignment="1" applyProtection="1">
      <alignment vertical="top"/>
      <protection locked="0"/>
    </xf>
    <xf numFmtId="0" fontId="4" fillId="0" borderId="8" xfId="1" applyFont="1" applyBorder="1" applyAlignment="1" applyProtection="1">
      <alignment vertical="top"/>
      <protection locked="0"/>
    </xf>
    <xf numFmtId="4" fontId="4" fillId="0" borderId="8" xfId="1" applyNumberFormat="1" applyFont="1" applyBorder="1" applyAlignment="1" applyProtection="1">
      <alignment vertical="top"/>
      <protection locked="0"/>
    </xf>
    <xf numFmtId="4" fontId="4" fillId="0" borderId="4" xfId="1" applyNumberFormat="1" applyFont="1" applyBorder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vertical="top"/>
      <protection locked="0"/>
    </xf>
    <xf numFmtId="4" fontId="3" fillId="0" borderId="6" xfId="1" applyNumberFormat="1" applyFont="1" applyBorder="1" applyAlignment="1" applyProtection="1">
      <alignment vertical="top"/>
      <protection locked="0"/>
    </xf>
    <xf numFmtId="165" fontId="3" fillId="0" borderId="21" xfId="3" applyNumberFormat="1" applyFont="1" applyBorder="1" applyAlignment="1" applyProtection="1">
      <alignment vertical="top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top"/>
    </xf>
    <xf numFmtId="165" fontId="3" fillId="0" borderId="7" xfId="3" applyNumberFormat="1" applyFont="1" applyBorder="1" applyAlignment="1" applyProtection="1">
      <alignment vertical="top"/>
      <protection locked="0"/>
    </xf>
    <xf numFmtId="165" fontId="4" fillId="0" borderId="22" xfId="3" applyNumberFormat="1" applyFont="1" applyBorder="1" applyAlignment="1" applyProtection="1">
      <alignment vertical="top"/>
      <protection locked="0"/>
    </xf>
    <xf numFmtId="0" fontId="3" fillId="0" borderId="22" xfId="1" applyFont="1" applyBorder="1" applyAlignment="1">
      <alignment horizontal="left" vertical="top" wrapText="1"/>
    </xf>
    <xf numFmtId="165" fontId="3" fillId="0" borderId="22" xfId="3" applyNumberFormat="1" applyFont="1" applyBorder="1" applyAlignment="1" applyProtection="1">
      <alignment vertical="top"/>
      <protection locked="0"/>
    </xf>
    <xf numFmtId="0" fontId="4" fillId="0" borderId="22" xfId="1" applyFont="1" applyBorder="1" applyAlignment="1">
      <alignment horizontal="left" vertical="top" wrapText="1"/>
    </xf>
    <xf numFmtId="0" fontId="3" fillId="0" borderId="22" xfId="1" applyFont="1" applyBorder="1" applyAlignment="1">
      <alignment vertical="top"/>
    </xf>
    <xf numFmtId="0" fontId="3" fillId="0" borderId="3" xfId="1" applyFont="1" applyBorder="1" applyAlignment="1">
      <alignment horizontal="center" vertical="top" wrapText="1"/>
    </xf>
    <xf numFmtId="4" fontId="3" fillId="0" borderId="2" xfId="1" applyNumberFormat="1" applyFont="1" applyBorder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10" fillId="0" borderId="0" xfId="1" applyFont="1" applyAlignment="1" applyProtection="1">
      <alignment vertical="top"/>
      <protection locked="0"/>
    </xf>
    <xf numFmtId="164" fontId="11" fillId="0" borderId="8" xfId="2" applyNumberFormat="1" applyFont="1" applyBorder="1" applyAlignment="1" applyProtection="1">
      <alignment horizontal="center" vertical="top" wrapText="1"/>
      <protection locked="0"/>
    </xf>
    <xf numFmtId="164" fontId="11" fillId="0" borderId="0" xfId="2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2" borderId="7" xfId="4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Continuous" vertical="center" wrapText="1"/>
      <protection locked="0"/>
    </xf>
    <xf numFmtId="0" fontId="3" fillId="2" borderId="6" xfId="4" applyFont="1" applyFill="1" applyBorder="1" applyAlignment="1" applyProtection="1">
      <alignment horizontal="centerContinuous" vertical="center" wrapText="1"/>
      <protection locked="0"/>
    </xf>
    <xf numFmtId="0" fontId="3" fillId="2" borderId="2" xfId="4" applyFont="1" applyFill="1" applyBorder="1" applyAlignment="1" applyProtection="1">
      <alignment horizontal="centerContinuous" vertical="center" wrapText="1"/>
      <protection locked="0"/>
    </xf>
    <xf numFmtId="0" fontId="3" fillId="2" borderId="21" xfId="4" applyFont="1" applyFill="1" applyBorder="1" applyAlignment="1">
      <alignment horizontal="center" vertical="center"/>
    </xf>
    <xf numFmtId="4" fontId="3" fillId="2" borderId="3" xfId="4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165" fontId="3" fillId="0" borderId="7" xfId="3" applyNumberFormat="1" applyFont="1" applyBorder="1" applyProtection="1">
      <protection locked="0"/>
    </xf>
    <xf numFmtId="165" fontId="3" fillId="0" borderId="22" xfId="3" applyNumberFormat="1" applyFont="1" applyBorder="1" applyProtection="1">
      <protection locked="0"/>
    </xf>
    <xf numFmtId="0" fontId="4" fillId="0" borderId="23" xfId="0" applyFont="1" applyBorder="1" applyAlignment="1">
      <alignment horizontal="left" indent="2"/>
    </xf>
    <xf numFmtId="165" fontId="4" fillId="0" borderId="22" xfId="3" applyNumberFormat="1" applyFont="1" applyBorder="1" applyProtection="1">
      <protection locked="0"/>
    </xf>
    <xf numFmtId="0" fontId="4" fillId="0" borderId="24" xfId="0" applyFont="1" applyBorder="1" applyAlignment="1">
      <alignment horizontal="left" indent="2"/>
    </xf>
    <xf numFmtId="0" fontId="3" fillId="0" borderId="24" xfId="0" applyFont="1" applyBorder="1" applyAlignment="1" applyProtection="1">
      <alignment horizontal="left" indent="2"/>
      <protection locked="0"/>
    </xf>
    <xf numFmtId="165" fontId="3" fillId="0" borderId="3" xfId="3" applyNumberFormat="1" applyFont="1" applyBorder="1" applyProtection="1">
      <protection locked="0"/>
    </xf>
    <xf numFmtId="165" fontId="0" fillId="0" borderId="0" xfId="3" applyNumberFormat="1" applyFont="1" applyProtection="1">
      <protection locked="0"/>
    </xf>
    <xf numFmtId="43" fontId="0" fillId="0" borderId="0" xfId="3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0" borderId="0" xfId="2" applyNumberFormat="1" applyFont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64" fontId="11" fillId="0" borderId="8" xfId="2" applyNumberFormat="1" applyFont="1" applyBorder="1" applyAlignment="1" applyProtection="1">
      <alignment horizontal="center" vertical="top" wrapText="1"/>
      <protection locked="0"/>
    </xf>
    <xf numFmtId="164" fontId="11" fillId="0" borderId="0" xfId="2" applyNumberFormat="1" applyFont="1" applyBorder="1" applyAlignment="1" applyProtection="1">
      <alignment horizontal="center" vertical="top" wrapText="1"/>
      <protection locked="0"/>
    </xf>
    <xf numFmtId="0" fontId="7" fillId="2" borderId="20" xfId="1" applyFont="1" applyFill="1" applyBorder="1" applyAlignment="1" applyProtection="1">
      <alignment horizontal="center" vertical="top" wrapText="1"/>
      <protection locked="0"/>
    </xf>
    <xf numFmtId="0" fontId="7" fillId="2" borderId="8" xfId="1" applyFont="1" applyFill="1" applyBorder="1" applyAlignment="1" applyProtection="1">
      <alignment horizontal="center" vertical="top"/>
      <protection locked="0"/>
    </xf>
    <xf numFmtId="0" fontId="7" fillId="2" borderId="4" xfId="1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4" fontId="3" fillId="2" borderId="7" xfId="4" applyNumberFormat="1" applyFont="1" applyFill="1" applyBorder="1" applyAlignment="1">
      <alignment horizontal="center" vertical="center" wrapText="1"/>
    </xf>
    <xf numFmtId="4" fontId="3" fillId="2" borderId="21" xfId="4" applyNumberFormat="1" applyFont="1" applyFill="1" applyBorder="1" applyAlignment="1">
      <alignment horizontal="center" vertical="center" wrapText="1"/>
    </xf>
    <xf numFmtId="164" fontId="3" fillId="0" borderId="8" xfId="2" applyNumberFormat="1" applyFont="1" applyBorder="1" applyAlignment="1" applyProtection="1">
      <alignment horizontal="center" vertical="top" wrapText="1"/>
      <protection locked="0"/>
    </xf>
  </cellXfs>
  <cellStyles count="5">
    <cellStyle name="Millares" xfId="3" builtinId="3"/>
    <cellStyle name="Millares 2" xfId="2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tabSelected="1" workbookViewId="0">
      <selection sqref="A1:D1"/>
    </sheetView>
  </sheetViews>
  <sheetFormatPr baseColWidth="10" defaultColWidth="11.44140625" defaultRowHeight="10.199999999999999" x14ac:dyDescent="0.2"/>
  <cols>
    <col min="1" max="1" width="47.77734375" style="1" customWidth="1"/>
    <col min="2" max="2" width="19.5546875" style="1" customWidth="1"/>
    <col min="3" max="3" width="18.77734375" style="1" customWidth="1"/>
    <col min="4" max="4" width="19.5546875" style="1" customWidth="1"/>
    <col min="5" max="5" width="12.109375" style="1" bestFit="1" customWidth="1"/>
    <col min="6" max="16384" width="11.44140625" style="1"/>
  </cols>
  <sheetData>
    <row r="1" spans="1:5" ht="45" customHeight="1" x14ac:dyDescent="0.2">
      <c r="A1" s="92" t="s">
        <v>21</v>
      </c>
      <c r="B1" s="93"/>
      <c r="C1" s="93"/>
      <c r="D1" s="94"/>
    </row>
    <row r="2" spans="1:5" x14ac:dyDescent="0.2">
      <c r="A2" s="4">
        <v>0</v>
      </c>
      <c r="B2" s="4"/>
      <c r="C2" s="4"/>
      <c r="D2" s="4"/>
    </row>
    <row r="3" spans="1:5" ht="15" customHeight="1" x14ac:dyDescent="0.2">
      <c r="A3" s="9" t="s">
        <v>5</v>
      </c>
      <c r="B3" s="5" t="s">
        <v>9</v>
      </c>
      <c r="C3" s="5" t="s">
        <v>6</v>
      </c>
      <c r="D3" s="5" t="s">
        <v>10</v>
      </c>
    </row>
    <row r="4" spans="1:5" x14ac:dyDescent="0.2">
      <c r="A4" s="7"/>
      <c r="B4" s="8"/>
      <c r="C4" s="8"/>
      <c r="D4" s="8"/>
    </row>
    <row r="5" spans="1:5" ht="13.05" customHeight="1" x14ac:dyDescent="0.2">
      <c r="A5" s="10" t="s">
        <v>11</v>
      </c>
      <c r="B5" s="19">
        <f>B6+B7</f>
        <v>9022961621.5499992</v>
      </c>
      <c r="C5" s="19">
        <f>C6+C7</f>
        <v>9441847178.6200008</v>
      </c>
      <c r="D5" s="19">
        <f>D6+D7</f>
        <v>9445614690.7800007</v>
      </c>
    </row>
    <row r="6" spans="1:5" ht="13.05" customHeight="1" x14ac:dyDescent="0.2">
      <c r="A6" s="11" t="s">
        <v>12</v>
      </c>
      <c r="B6" s="20">
        <v>9022961621.5499992</v>
      </c>
      <c r="C6" s="20">
        <v>9441847178.6200008</v>
      </c>
      <c r="D6" s="20">
        <v>9445614690.7800007</v>
      </c>
      <c r="E6" s="18"/>
    </row>
    <row r="7" spans="1:5" ht="13.05" customHeight="1" x14ac:dyDescent="0.2">
      <c r="A7" s="11" t="s">
        <v>13</v>
      </c>
      <c r="B7" s="23">
        <v>0</v>
      </c>
      <c r="C7" s="23">
        <v>0</v>
      </c>
      <c r="D7" s="23">
        <v>0</v>
      </c>
    </row>
    <row r="8" spans="1:5" x14ac:dyDescent="0.2">
      <c r="A8" s="12"/>
      <c r="B8" s="20"/>
      <c r="C8" s="20"/>
      <c r="D8" s="20"/>
    </row>
    <row r="9" spans="1:5" ht="13.05" customHeight="1" x14ac:dyDescent="0.2">
      <c r="A9" s="10" t="s">
        <v>14</v>
      </c>
      <c r="B9" s="19">
        <f>B10+B11</f>
        <v>9022961621.5499992</v>
      </c>
      <c r="C9" s="19">
        <f t="shared" ref="C9:D9" si="0">C10+C11</f>
        <v>7739858213.2599964</v>
      </c>
      <c r="D9" s="19">
        <f t="shared" si="0"/>
        <v>7635082872.619997</v>
      </c>
    </row>
    <row r="10" spans="1:5" ht="13.05" customHeight="1" x14ac:dyDescent="0.2">
      <c r="A10" s="11" t="s">
        <v>15</v>
      </c>
      <c r="B10" s="20">
        <v>9022961621.5499992</v>
      </c>
      <c r="C10" s="20">
        <v>7739858213.2599964</v>
      </c>
      <c r="D10" s="20">
        <v>7635082872.619997</v>
      </c>
    </row>
    <row r="11" spans="1:5" ht="13.05" customHeight="1" x14ac:dyDescent="0.2">
      <c r="A11" s="11" t="s">
        <v>16</v>
      </c>
      <c r="B11" s="23">
        <v>0</v>
      </c>
      <c r="C11" s="23">
        <v>0</v>
      </c>
      <c r="D11" s="23">
        <v>0</v>
      </c>
    </row>
    <row r="12" spans="1:5" x14ac:dyDescent="0.2">
      <c r="A12" s="12"/>
      <c r="B12" s="20"/>
      <c r="C12" s="20"/>
      <c r="D12" s="20"/>
    </row>
    <row r="13" spans="1:5" ht="13.05" customHeight="1" x14ac:dyDescent="0.2">
      <c r="A13" s="10" t="s">
        <v>0</v>
      </c>
      <c r="B13" s="24">
        <f>B5-B9</f>
        <v>0</v>
      </c>
      <c r="C13" s="19">
        <f>C5-C9</f>
        <v>1701988965.3600044</v>
      </c>
      <c r="D13" s="19">
        <f>D5-D9</f>
        <v>1810531818.1600037</v>
      </c>
    </row>
    <row r="14" spans="1:5" x14ac:dyDescent="0.2">
      <c r="A14" s="2"/>
      <c r="B14" s="21"/>
      <c r="C14" s="21"/>
      <c r="D14" s="21"/>
    </row>
    <row r="15" spans="1:5" ht="15" customHeight="1" x14ac:dyDescent="0.2">
      <c r="A15" s="13" t="s">
        <v>5</v>
      </c>
      <c r="B15" s="22" t="s">
        <v>9</v>
      </c>
      <c r="C15" s="22" t="s">
        <v>6</v>
      </c>
      <c r="D15" s="22" t="s">
        <v>10</v>
      </c>
    </row>
    <row r="16" spans="1:5" x14ac:dyDescent="0.2">
      <c r="A16" s="14"/>
      <c r="B16" s="19"/>
      <c r="C16" s="19"/>
      <c r="D16" s="19"/>
    </row>
    <row r="17" spans="1:4" ht="13.05" customHeight="1" x14ac:dyDescent="0.2">
      <c r="A17" s="10" t="s">
        <v>7</v>
      </c>
      <c r="B17" s="24">
        <f>B13</f>
        <v>0</v>
      </c>
      <c r="C17" s="19">
        <f t="shared" ref="C17:D17" si="1">C13</f>
        <v>1701988965.3600044</v>
      </c>
      <c r="D17" s="19">
        <f t="shared" si="1"/>
        <v>1810531818.1600037</v>
      </c>
    </row>
    <row r="18" spans="1:4" x14ac:dyDescent="0.2">
      <c r="A18" s="14"/>
      <c r="B18" s="20"/>
      <c r="C18" s="20"/>
      <c r="D18" s="20"/>
    </row>
    <row r="19" spans="1:4" ht="13.05" customHeight="1" x14ac:dyDescent="0.2">
      <c r="A19" s="10" t="s">
        <v>1</v>
      </c>
      <c r="B19" s="20">
        <f>Egresos!B70+Egresos!B72</f>
        <v>141449316.61000001</v>
      </c>
      <c r="C19" s="20">
        <f>Egresos!E70+Egresos!E72</f>
        <v>124633491.03999999</v>
      </c>
      <c r="D19" s="20">
        <f>Egresos!F70+Egresos!F72</f>
        <v>124633491.03999999</v>
      </c>
    </row>
    <row r="20" spans="1:4" x14ac:dyDescent="0.2">
      <c r="A20" s="14"/>
      <c r="B20" s="20"/>
      <c r="C20" s="20"/>
      <c r="D20" s="20"/>
    </row>
    <row r="21" spans="1:4" ht="13.05" customHeight="1" x14ac:dyDescent="0.2">
      <c r="A21" s="10" t="s">
        <v>8</v>
      </c>
      <c r="B21" s="19">
        <f>B17+B19</f>
        <v>141449316.61000001</v>
      </c>
      <c r="C21" s="19">
        <f t="shared" ref="C21:D21" si="2">C17+C19</f>
        <v>1826622456.4000044</v>
      </c>
      <c r="D21" s="19">
        <f t="shared" si="2"/>
        <v>1935165309.2000036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9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4"/>
      <c r="B24" s="6"/>
      <c r="C24" s="6"/>
      <c r="D24" s="6"/>
    </row>
    <row r="25" spans="1:4" ht="13.05" customHeight="1" x14ac:dyDescent="0.2">
      <c r="A25" s="10" t="s">
        <v>2</v>
      </c>
      <c r="B25" s="23">
        <f>Ingresos!B13</f>
        <v>124961379.87</v>
      </c>
      <c r="C25" s="20">
        <f>Ingresos!E13</f>
        <v>0</v>
      </c>
      <c r="D25" s="20">
        <f>Ingresos!F13</f>
        <v>0</v>
      </c>
    </row>
    <row r="26" spans="1:4" x14ac:dyDescent="0.2">
      <c r="A26" s="14"/>
      <c r="B26" s="20"/>
      <c r="C26" s="20"/>
      <c r="D26" s="20"/>
    </row>
    <row r="27" spans="1:4" ht="13.05" customHeight="1" x14ac:dyDescent="0.2">
      <c r="A27" s="10" t="s">
        <v>3</v>
      </c>
      <c r="B27" s="20">
        <f>Egresos!B69</f>
        <v>143581724.56</v>
      </c>
      <c r="C27" s="20">
        <f>Egresos!E69</f>
        <v>143581724.56</v>
      </c>
      <c r="D27" s="20">
        <f>Egresos!F69</f>
        <v>143581724.56</v>
      </c>
    </row>
    <row r="28" spans="1:4" x14ac:dyDescent="0.2">
      <c r="A28" s="14"/>
      <c r="B28" s="20"/>
      <c r="C28" s="20"/>
      <c r="D28" s="20"/>
    </row>
    <row r="29" spans="1:4" ht="13.05" customHeight="1" x14ac:dyDescent="0.2">
      <c r="A29" s="10" t="s">
        <v>4</v>
      </c>
      <c r="B29" s="19">
        <f>B25-B27</f>
        <v>-18620344.689999998</v>
      </c>
      <c r="C29" s="19">
        <f>C25-C27</f>
        <v>-143581724.56</v>
      </c>
      <c r="D29" s="19">
        <f>D25-D27</f>
        <v>-143581724.56</v>
      </c>
    </row>
    <row r="38" spans="1:5" x14ac:dyDescent="0.2">
      <c r="C38" s="17"/>
      <c r="D38" s="17"/>
      <c r="E38" s="17"/>
    </row>
    <row r="39" spans="1:5" x14ac:dyDescent="0.2">
      <c r="A39" s="15" t="s">
        <v>17</v>
      </c>
      <c r="C39" s="95" t="s">
        <v>18</v>
      </c>
      <c r="D39" s="95"/>
      <c r="E39" s="95"/>
    </row>
    <row r="40" spans="1:5" x14ac:dyDescent="0.2">
      <c r="A40" s="16" t="s">
        <v>19</v>
      </c>
      <c r="C40" s="95" t="s">
        <v>20</v>
      </c>
      <c r="D40" s="95"/>
      <c r="E40" s="95"/>
    </row>
  </sheetData>
  <mergeCells count="3">
    <mergeCell ref="A1:D1"/>
    <mergeCell ref="C39:E39"/>
    <mergeCell ref="C40:E40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C28" sqref="C28"/>
    </sheetView>
  </sheetViews>
  <sheetFormatPr baseColWidth="10" defaultRowHeight="14.4" x14ac:dyDescent="0.3"/>
  <cols>
    <col min="2" max="2" width="35.109375" customWidth="1"/>
    <col min="3" max="3" width="11.77734375" customWidth="1"/>
    <col min="4" max="4" width="13.77734375" customWidth="1"/>
    <col min="5" max="5" width="14.44140625" customWidth="1"/>
  </cols>
  <sheetData>
    <row r="1" spans="1:5" x14ac:dyDescent="0.3">
      <c r="A1" s="100" t="s">
        <v>22</v>
      </c>
      <c r="B1" s="101"/>
      <c r="C1" s="101"/>
      <c r="D1" s="101"/>
      <c r="E1" s="102"/>
    </row>
    <row r="2" spans="1:5" x14ac:dyDescent="0.3">
      <c r="A2" s="103" t="s">
        <v>23</v>
      </c>
      <c r="B2" s="104"/>
      <c r="C2" s="104"/>
      <c r="D2" s="104"/>
      <c r="E2" s="105"/>
    </row>
    <row r="3" spans="1:5" x14ac:dyDescent="0.3">
      <c r="A3" s="103" t="s">
        <v>24</v>
      </c>
      <c r="B3" s="104"/>
      <c r="C3" s="104"/>
      <c r="D3" s="104"/>
      <c r="E3" s="105"/>
    </row>
    <row r="4" spans="1:5" ht="15" thickBot="1" x14ac:dyDescent="0.35">
      <c r="A4" s="106" t="s">
        <v>25</v>
      </c>
      <c r="B4" s="107"/>
      <c r="C4" s="107"/>
      <c r="D4" s="107"/>
      <c r="E4" s="108"/>
    </row>
    <row r="5" spans="1:5" ht="15" thickBot="1" x14ac:dyDescent="0.35">
      <c r="A5" s="26"/>
      <c r="B5" s="27"/>
      <c r="C5" s="27"/>
      <c r="D5" s="27"/>
      <c r="E5" s="27"/>
    </row>
    <row r="6" spans="1:5" ht="17.399999999999999" thickBot="1" x14ac:dyDescent="0.35">
      <c r="A6" s="96" t="s">
        <v>26</v>
      </c>
      <c r="B6" s="97"/>
      <c r="C6" s="28" t="s">
        <v>27</v>
      </c>
      <c r="D6" s="28" t="s">
        <v>28</v>
      </c>
      <c r="E6" s="28" t="s">
        <v>29</v>
      </c>
    </row>
    <row r="7" spans="1:5" ht="15" thickBot="1" x14ac:dyDescent="0.35">
      <c r="A7" s="29"/>
      <c r="B7" s="30"/>
      <c r="C7" s="30"/>
      <c r="D7" s="30"/>
      <c r="E7" s="30"/>
    </row>
    <row r="8" spans="1:5" ht="15" thickBot="1" x14ac:dyDescent="0.35">
      <c r="A8" s="29"/>
      <c r="B8" s="31" t="s">
        <v>30</v>
      </c>
      <c r="C8" s="32" t="s">
        <v>31</v>
      </c>
      <c r="D8" s="32" t="s">
        <v>31</v>
      </c>
      <c r="E8" s="32" t="s">
        <v>31</v>
      </c>
    </row>
    <row r="9" spans="1:5" ht="17.399999999999999" thickBot="1" x14ac:dyDescent="0.35">
      <c r="A9" s="98" t="s">
        <v>32</v>
      </c>
      <c r="B9" s="99"/>
      <c r="C9" s="33" t="s">
        <v>33</v>
      </c>
      <c r="D9" s="33" t="s">
        <v>33</v>
      </c>
      <c r="E9" s="33" t="s">
        <v>33</v>
      </c>
    </row>
    <row r="10" spans="1:5" ht="17.399999999999999" thickBot="1" x14ac:dyDescent="0.35">
      <c r="A10" s="98" t="s">
        <v>34</v>
      </c>
      <c r="B10" s="99"/>
      <c r="C10" s="33" t="s">
        <v>33</v>
      </c>
      <c r="D10" s="33" t="s">
        <v>33</v>
      </c>
      <c r="E10" s="33" t="s">
        <v>33</v>
      </c>
    </row>
    <row r="11" spans="1:5" ht="15" thickBot="1" x14ac:dyDescent="0.35">
      <c r="A11" s="29"/>
      <c r="B11" s="30"/>
      <c r="C11" s="33"/>
      <c r="D11" s="33"/>
      <c r="E11" s="33"/>
    </row>
    <row r="12" spans="1:5" ht="15" thickBot="1" x14ac:dyDescent="0.35">
      <c r="A12" s="34"/>
      <c r="B12" s="31" t="s">
        <v>35</v>
      </c>
      <c r="C12" s="32" t="s">
        <v>36</v>
      </c>
      <c r="D12" s="32" t="s">
        <v>36</v>
      </c>
      <c r="E12" s="32" t="s">
        <v>36</v>
      </c>
    </row>
    <row r="13" spans="1:5" ht="17.399999999999999" thickBot="1" x14ac:dyDescent="0.35">
      <c r="A13" s="98" t="s">
        <v>37</v>
      </c>
      <c r="B13" s="99"/>
      <c r="C13" s="33" t="s">
        <v>38</v>
      </c>
      <c r="D13" s="33" t="s">
        <v>39</v>
      </c>
      <c r="E13" s="33" t="s">
        <v>39</v>
      </c>
    </row>
    <row r="14" spans="1:5" ht="17.399999999999999" thickBot="1" x14ac:dyDescent="0.35">
      <c r="A14" s="98" t="s">
        <v>40</v>
      </c>
      <c r="B14" s="99"/>
      <c r="C14" s="33" t="s">
        <v>38</v>
      </c>
      <c r="D14" s="33" t="s">
        <v>39</v>
      </c>
      <c r="E14" s="33" t="s">
        <v>39</v>
      </c>
    </row>
    <row r="15" spans="1:5" ht="15" thickBot="1" x14ac:dyDescent="0.35">
      <c r="A15" s="34"/>
      <c r="B15" s="31"/>
      <c r="C15" s="33"/>
      <c r="D15" s="33"/>
      <c r="E15" s="33"/>
    </row>
    <row r="16" spans="1:5" ht="15" thickBot="1" x14ac:dyDescent="0.35">
      <c r="A16" s="29"/>
      <c r="B16" s="31" t="s">
        <v>41</v>
      </c>
      <c r="C16" s="32" t="s">
        <v>42</v>
      </c>
      <c r="D16" s="32" t="s">
        <v>42</v>
      </c>
      <c r="E16" s="32" t="s">
        <v>42</v>
      </c>
    </row>
    <row r="17" spans="1:5" ht="15" thickBot="1" x14ac:dyDescent="0.35">
      <c r="A17" s="26"/>
      <c r="B17" s="27"/>
      <c r="C17" s="27"/>
      <c r="D17" s="27"/>
      <c r="E17" s="27"/>
    </row>
    <row r="18" spans="1:5" ht="17.399999999999999" thickBot="1" x14ac:dyDescent="0.35">
      <c r="A18" s="96" t="s">
        <v>26</v>
      </c>
      <c r="B18" s="97"/>
      <c r="C18" s="28" t="s">
        <v>27</v>
      </c>
      <c r="D18" s="28" t="s">
        <v>28</v>
      </c>
      <c r="E18" s="28" t="s">
        <v>29</v>
      </c>
    </row>
    <row r="19" spans="1:5" ht="15" thickBot="1" x14ac:dyDescent="0.35">
      <c r="A19" s="29"/>
      <c r="B19" s="30"/>
      <c r="C19" s="30"/>
      <c r="D19" s="30"/>
      <c r="E19" s="30"/>
    </row>
    <row r="20" spans="1:5" ht="15" thickBot="1" x14ac:dyDescent="0.35">
      <c r="A20" s="98" t="s">
        <v>43</v>
      </c>
      <c r="B20" s="99"/>
      <c r="C20" s="31" t="s">
        <v>42</v>
      </c>
      <c r="D20" s="31" t="s">
        <v>42</v>
      </c>
      <c r="E20" s="31" t="s">
        <v>42</v>
      </c>
    </row>
    <row r="21" spans="1:5" ht="15" thickBot="1" x14ac:dyDescent="0.35">
      <c r="A21" s="29"/>
      <c r="B21" s="30"/>
      <c r="C21" s="30"/>
      <c r="D21" s="30"/>
      <c r="E21" s="30"/>
    </row>
    <row r="22" spans="1:5" ht="17.399999999999999" thickBot="1" x14ac:dyDescent="0.35">
      <c r="A22" s="98" t="s">
        <v>44</v>
      </c>
      <c r="B22" s="99"/>
      <c r="C22" s="30" t="s">
        <v>45</v>
      </c>
      <c r="D22" s="30" t="s">
        <v>45</v>
      </c>
      <c r="E22" s="30" t="s">
        <v>45</v>
      </c>
    </row>
    <row r="23" spans="1:5" ht="15" thickBot="1" x14ac:dyDescent="0.35">
      <c r="A23" s="34"/>
      <c r="B23" s="31"/>
      <c r="C23" s="30"/>
      <c r="D23" s="30"/>
      <c r="E23" s="30"/>
    </row>
    <row r="24" spans="1:5" ht="17.399999999999999" thickBot="1" x14ac:dyDescent="0.35">
      <c r="A24" s="34"/>
      <c r="B24" s="31" t="s">
        <v>46</v>
      </c>
      <c r="C24" s="31" t="s">
        <v>47</v>
      </c>
      <c r="D24" s="31" t="s">
        <v>47</v>
      </c>
      <c r="E24" s="31" t="s">
        <v>47</v>
      </c>
    </row>
    <row r="25" spans="1:5" ht="15" thickBot="1" x14ac:dyDescent="0.35">
      <c r="A25" s="26"/>
      <c r="B25" s="27"/>
      <c r="C25" s="27"/>
      <c r="D25" s="27"/>
      <c r="E25" s="27"/>
    </row>
    <row r="26" spans="1:5" ht="17.399999999999999" thickBot="1" x14ac:dyDescent="0.35">
      <c r="A26" s="96" t="s">
        <v>26</v>
      </c>
      <c r="B26" s="97"/>
      <c r="C26" s="28" t="s">
        <v>27</v>
      </c>
      <c r="D26" s="28" t="s">
        <v>28</v>
      </c>
      <c r="E26" s="28" t="s">
        <v>29</v>
      </c>
    </row>
    <row r="27" spans="1:5" ht="15" thickBot="1" x14ac:dyDescent="0.35">
      <c r="A27" s="29"/>
      <c r="B27" s="30"/>
      <c r="C27" s="30"/>
      <c r="D27" s="30"/>
      <c r="E27" s="30"/>
    </row>
    <row r="28" spans="1:5" ht="15" thickBot="1" x14ac:dyDescent="0.35">
      <c r="A28" s="98" t="s">
        <v>48</v>
      </c>
      <c r="B28" s="99"/>
      <c r="C28" s="30" t="s">
        <v>49</v>
      </c>
      <c r="D28" s="30" t="s">
        <v>49</v>
      </c>
      <c r="E28" s="30" t="s">
        <v>49</v>
      </c>
    </row>
    <row r="29" spans="1:5" ht="15" thickBot="1" x14ac:dyDescent="0.35">
      <c r="A29" s="29"/>
      <c r="B29" s="30"/>
      <c r="C29" s="30"/>
      <c r="D29" s="30"/>
      <c r="E29" s="30"/>
    </row>
    <row r="30" spans="1:5" ht="15" thickBot="1" x14ac:dyDescent="0.35">
      <c r="A30" s="98" t="s">
        <v>50</v>
      </c>
      <c r="B30" s="99"/>
      <c r="C30" s="30" t="s">
        <v>51</v>
      </c>
      <c r="D30" s="30" t="s">
        <v>51</v>
      </c>
      <c r="E30" s="30" t="s">
        <v>51</v>
      </c>
    </row>
    <row r="31" spans="1:5" ht="15" thickBot="1" x14ac:dyDescent="0.35">
      <c r="A31" s="34"/>
      <c r="B31" s="31"/>
      <c r="C31" s="30"/>
      <c r="D31" s="30"/>
      <c r="E31" s="30"/>
    </row>
    <row r="32" spans="1:5" ht="15" thickBot="1" x14ac:dyDescent="0.35">
      <c r="A32" s="34"/>
      <c r="B32" s="31" t="s">
        <v>52</v>
      </c>
      <c r="C32" s="31" t="s">
        <v>53</v>
      </c>
      <c r="D32" s="31" t="s">
        <v>53</v>
      </c>
      <c r="E32" s="31" t="s">
        <v>53</v>
      </c>
    </row>
  </sheetData>
  <mergeCells count="15">
    <mergeCell ref="A9:B9"/>
    <mergeCell ref="A1:E1"/>
    <mergeCell ref="A2:E2"/>
    <mergeCell ref="A3:E3"/>
    <mergeCell ref="A4:E4"/>
    <mergeCell ref="A6:B6"/>
    <mergeCell ref="A26:B26"/>
    <mergeCell ref="A28:B28"/>
    <mergeCell ref="A30:B30"/>
    <mergeCell ref="A10:B10"/>
    <mergeCell ref="A13:B13"/>
    <mergeCell ref="A14:B14"/>
    <mergeCell ref="A18:B18"/>
    <mergeCell ref="A20:B20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B4" sqref="B4"/>
    </sheetView>
  </sheetViews>
  <sheetFormatPr baseColWidth="10" defaultColWidth="9.77734375" defaultRowHeight="10.199999999999999" x14ac:dyDescent="0.3"/>
  <cols>
    <col min="1" max="1" width="51.109375" style="35" customWidth="1"/>
    <col min="2" max="2" width="14.6640625" style="35" customWidth="1"/>
    <col min="3" max="3" width="16.21875" style="35" customWidth="1"/>
    <col min="4" max="5" width="14.6640625" style="35" customWidth="1"/>
    <col min="6" max="6" width="15.44140625" style="35" customWidth="1"/>
    <col min="7" max="7" width="14.6640625" style="35" customWidth="1"/>
    <col min="8" max="16384" width="9.77734375" style="35"/>
  </cols>
  <sheetData>
    <row r="1" spans="1:7" ht="45" customHeight="1" x14ac:dyDescent="0.3">
      <c r="A1" s="111" t="s">
        <v>54</v>
      </c>
      <c r="B1" s="112"/>
      <c r="C1" s="112"/>
      <c r="D1" s="112"/>
      <c r="E1" s="112"/>
      <c r="F1" s="112"/>
      <c r="G1" s="113"/>
    </row>
    <row r="2" spans="1:7" s="37" customFormat="1" x14ac:dyDescent="0.3">
      <c r="A2" s="36"/>
      <c r="B2" s="114" t="s">
        <v>55</v>
      </c>
      <c r="C2" s="115"/>
      <c r="D2" s="115"/>
      <c r="E2" s="115"/>
      <c r="F2" s="116"/>
      <c r="G2" s="117" t="s">
        <v>56</v>
      </c>
    </row>
    <row r="3" spans="1:7" s="41" customFormat="1" ht="24.9" customHeight="1" x14ac:dyDescent="0.3">
      <c r="A3" s="38" t="s">
        <v>57</v>
      </c>
      <c r="B3" s="39" t="s">
        <v>58</v>
      </c>
      <c r="C3" s="5" t="s">
        <v>59</v>
      </c>
      <c r="D3" s="5" t="s">
        <v>60</v>
      </c>
      <c r="E3" s="5" t="s">
        <v>6</v>
      </c>
      <c r="F3" s="40" t="s">
        <v>61</v>
      </c>
      <c r="G3" s="118"/>
    </row>
    <row r="4" spans="1:7" x14ac:dyDescent="0.3">
      <c r="A4" s="42" t="s">
        <v>62</v>
      </c>
      <c r="B4" s="43">
        <v>2014626596.3199999</v>
      </c>
      <c r="C4" s="43">
        <f>D4-B4</f>
        <v>167999999.99999976</v>
      </c>
      <c r="D4" s="43">
        <v>2182626596.3199997</v>
      </c>
      <c r="E4" s="43">
        <v>2212153888.4300003</v>
      </c>
      <c r="F4" s="43">
        <v>2214172284.4500003</v>
      </c>
      <c r="G4" s="43">
        <f>F4-B4</f>
        <v>199545688.13000035</v>
      </c>
    </row>
    <row r="5" spans="1:7" x14ac:dyDescent="0.3">
      <c r="A5" s="44" t="s">
        <v>63</v>
      </c>
      <c r="B5" s="45">
        <v>0</v>
      </c>
      <c r="C5" s="45">
        <f>D5-B5</f>
        <v>0</v>
      </c>
      <c r="D5" s="45">
        <v>0</v>
      </c>
      <c r="E5" s="45">
        <v>0</v>
      </c>
      <c r="F5" s="45">
        <v>0</v>
      </c>
      <c r="G5" s="45">
        <f>F5-B5</f>
        <v>0</v>
      </c>
    </row>
    <row r="6" spans="1:7" x14ac:dyDescent="0.3">
      <c r="A6" s="46" t="s">
        <v>64</v>
      </c>
      <c r="B6" s="45">
        <v>0</v>
      </c>
      <c r="C6" s="45">
        <f t="shared" ref="C6:C13" si="0">D6-B6</f>
        <v>0</v>
      </c>
      <c r="D6" s="45">
        <v>0</v>
      </c>
      <c r="E6" s="45">
        <v>69875.399999999994</v>
      </c>
      <c r="F6" s="45">
        <v>69875.399999999994</v>
      </c>
      <c r="G6" s="45">
        <f t="shared" ref="G6:G13" si="1">F6-B6</f>
        <v>69875.399999999994</v>
      </c>
    </row>
    <row r="7" spans="1:7" x14ac:dyDescent="0.3">
      <c r="A7" s="46" t="s">
        <v>65</v>
      </c>
      <c r="B7" s="45">
        <v>458334585.13</v>
      </c>
      <c r="C7" s="45">
        <f t="shared" si="0"/>
        <v>-0.12999999523162842</v>
      </c>
      <c r="D7" s="45">
        <v>458334585</v>
      </c>
      <c r="E7" s="45">
        <v>470349190.36000001</v>
      </c>
      <c r="F7" s="45">
        <v>470377419.36000001</v>
      </c>
      <c r="G7" s="45">
        <f t="shared" si="1"/>
        <v>12042834.230000019</v>
      </c>
    </row>
    <row r="8" spans="1:7" x14ac:dyDescent="0.3">
      <c r="A8" s="47" t="s">
        <v>66</v>
      </c>
      <c r="B8" s="45">
        <v>178095378.53999999</v>
      </c>
      <c r="C8" s="45">
        <f t="shared" si="0"/>
        <v>-27858524.209999949</v>
      </c>
      <c r="D8" s="45">
        <v>150236854.33000004</v>
      </c>
      <c r="E8" s="45">
        <v>162582889.83999997</v>
      </c>
      <c r="F8" s="45">
        <v>162582889.83999997</v>
      </c>
      <c r="G8" s="45">
        <f t="shared" si="1"/>
        <v>-15512488.700000018</v>
      </c>
    </row>
    <row r="9" spans="1:7" x14ac:dyDescent="0.3">
      <c r="A9" s="44" t="s">
        <v>67</v>
      </c>
      <c r="B9" s="45">
        <v>226478756.52999997</v>
      </c>
      <c r="C9" s="45">
        <f t="shared" si="0"/>
        <v>166654696.11000001</v>
      </c>
      <c r="D9" s="45">
        <v>393133452.63999999</v>
      </c>
      <c r="E9" s="45">
        <v>411611686.98000008</v>
      </c>
      <c r="F9" s="45">
        <v>413332574.12000006</v>
      </c>
      <c r="G9" s="45">
        <f t="shared" si="1"/>
        <v>186853817.59000009</v>
      </c>
    </row>
    <row r="10" spans="1:7" x14ac:dyDescent="0.3">
      <c r="A10" s="46" t="s">
        <v>68</v>
      </c>
      <c r="B10" s="45">
        <v>0</v>
      </c>
      <c r="C10" s="45">
        <f t="shared" si="0"/>
        <v>0</v>
      </c>
      <c r="D10" s="45">
        <v>0</v>
      </c>
      <c r="E10" s="45">
        <v>0</v>
      </c>
      <c r="F10" s="45">
        <v>0</v>
      </c>
      <c r="G10" s="45">
        <f t="shared" si="1"/>
        <v>0</v>
      </c>
    </row>
    <row r="11" spans="1:7" ht="20.399999999999999" x14ac:dyDescent="0.3">
      <c r="A11" s="46" t="s">
        <v>69</v>
      </c>
      <c r="B11" s="45">
        <v>6031481452.1199999</v>
      </c>
      <c r="C11" s="45">
        <f t="shared" si="0"/>
        <v>101495675.06999874</v>
      </c>
      <c r="D11" s="45">
        <v>6132977127.1899986</v>
      </c>
      <c r="E11" s="45">
        <v>6165961615.7700014</v>
      </c>
      <c r="F11" s="45">
        <v>6165961615.7700014</v>
      </c>
      <c r="G11" s="45">
        <f t="shared" si="1"/>
        <v>134480163.65000153</v>
      </c>
    </row>
    <row r="12" spans="1:7" ht="20.399999999999999" x14ac:dyDescent="0.3">
      <c r="A12" s="46" t="s">
        <v>70</v>
      </c>
      <c r="B12" s="45">
        <v>132565197.73</v>
      </c>
      <c r="C12" s="45">
        <f t="shared" si="0"/>
        <v>62163485.969999984</v>
      </c>
      <c r="D12" s="45">
        <v>194728683.69999999</v>
      </c>
      <c r="E12" s="45">
        <v>162699756.40000001</v>
      </c>
      <c r="F12" s="45">
        <v>162699756.40000001</v>
      </c>
      <c r="G12" s="45">
        <f t="shared" si="1"/>
        <v>30134558.670000002</v>
      </c>
    </row>
    <row r="13" spans="1:7" x14ac:dyDescent="0.3">
      <c r="A13" s="46" t="s">
        <v>71</v>
      </c>
      <c r="B13" s="45">
        <v>124961379.87</v>
      </c>
      <c r="C13" s="45">
        <f t="shared" si="0"/>
        <v>2227952728.8399997</v>
      </c>
      <c r="D13" s="45">
        <v>2352914108.7099996</v>
      </c>
      <c r="E13" s="45">
        <v>0</v>
      </c>
      <c r="F13" s="45">
        <v>0</v>
      </c>
      <c r="G13" s="45">
        <f t="shared" si="1"/>
        <v>-124961379.87</v>
      </c>
    </row>
    <row r="14" spans="1:7" x14ac:dyDescent="0.3">
      <c r="A14" s="48"/>
      <c r="B14" s="49"/>
      <c r="C14" s="49"/>
      <c r="D14" s="49"/>
      <c r="E14" s="49"/>
      <c r="F14" s="49"/>
      <c r="G14" s="49"/>
    </row>
    <row r="15" spans="1:7" x14ac:dyDescent="0.3">
      <c r="A15" s="50" t="s">
        <v>72</v>
      </c>
      <c r="B15" s="51">
        <f>SUM(B4:B13)</f>
        <v>9166543346.2399998</v>
      </c>
      <c r="C15" s="51">
        <f t="shared" ref="C15:G15" si="2">SUM(C4:C13)</f>
        <v>2698408061.6499982</v>
      </c>
      <c r="D15" s="51">
        <f t="shared" si="2"/>
        <v>11864951407.889997</v>
      </c>
      <c r="E15" s="52">
        <f t="shared" si="2"/>
        <v>9585428903.1800022</v>
      </c>
      <c r="F15" s="51">
        <f t="shared" si="2"/>
        <v>9589196415.3400021</v>
      </c>
      <c r="G15" s="51">
        <f t="shared" si="2"/>
        <v>422653069.10000193</v>
      </c>
    </row>
    <row r="16" spans="1:7" x14ac:dyDescent="0.3">
      <c r="A16" s="53"/>
      <c r="B16" s="54"/>
      <c r="C16" s="54"/>
      <c r="D16" s="55"/>
      <c r="E16" s="56" t="s">
        <v>73</v>
      </c>
      <c r="F16" s="57"/>
      <c r="G16" s="58">
        <f>G15</f>
        <v>422653069.10000193</v>
      </c>
    </row>
    <row r="17" spans="1:7" ht="10.5" customHeight="1" x14ac:dyDescent="0.3">
      <c r="A17" s="59"/>
      <c r="B17" s="114" t="s">
        <v>55</v>
      </c>
      <c r="C17" s="115"/>
      <c r="D17" s="115"/>
      <c r="E17" s="115"/>
      <c r="F17" s="116"/>
      <c r="G17" s="117" t="s">
        <v>56</v>
      </c>
    </row>
    <row r="18" spans="1:7" ht="20.399999999999999" x14ac:dyDescent="0.3">
      <c r="A18" s="60" t="s">
        <v>57</v>
      </c>
      <c r="B18" s="39" t="s">
        <v>58</v>
      </c>
      <c r="C18" s="5" t="s">
        <v>59</v>
      </c>
      <c r="D18" s="5" t="s">
        <v>60</v>
      </c>
      <c r="E18" s="5" t="s">
        <v>6</v>
      </c>
      <c r="F18" s="40" t="s">
        <v>61</v>
      </c>
      <c r="G18" s="118"/>
    </row>
    <row r="19" spans="1:7" x14ac:dyDescent="0.3">
      <c r="A19" s="61" t="s">
        <v>74</v>
      </c>
      <c r="B19" s="62">
        <f>SUM(B20:B27)</f>
        <v>9041581966.2399979</v>
      </c>
      <c r="C19" s="62">
        <f>D19-B19</f>
        <v>470455332.94000053</v>
      </c>
      <c r="D19" s="62">
        <f>SUM(D20:D27)</f>
        <v>9512037299.1799984</v>
      </c>
      <c r="E19" s="62">
        <f>SUM(E20:E27)</f>
        <v>9585428903.1800022</v>
      </c>
      <c r="F19" s="62">
        <f>SUM(F20:F27)</f>
        <v>9589196415.3400021</v>
      </c>
      <c r="G19" s="62">
        <f>F19-B19</f>
        <v>547614449.1000042</v>
      </c>
    </row>
    <row r="20" spans="1:7" x14ac:dyDescent="0.3">
      <c r="A20" s="47" t="s">
        <v>62</v>
      </c>
      <c r="B20" s="63">
        <v>2014626596.3199999</v>
      </c>
      <c r="C20" s="63">
        <f>D20-B20</f>
        <v>167999999.99999976</v>
      </c>
      <c r="D20" s="63">
        <v>2182626596.3199997</v>
      </c>
      <c r="E20" s="63">
        <v>2212153888.4300003</v>
      </c>
      <c r="F20" s="63">
        <v>2214172284.4500003</v>
      </c>
      <c r="G20" s="63">
        <f>F20-B20</f>
        <v>199545688.13000035</v>
      </c>
    </row>
    <row r="21" spans="1:7" x14ac:dyDescent="0.3">
      <c r="A21" s="47" t="s">
        <v>63</v>
      </c>
      <c r="B21" s="63">
        <v>0</v>
      </c>
      <c r="C21" s="63">
        <f t="shared" ref="C21:C27" si="3">D21-B21</f>
        <v>0</v>
      </c>
      <c r="D21" s="63">
        <v>0</v>
      </c>
      <c r="E21" s="63">
        <v>0</v>
      </c>
      <c r="F21" s="63">
        <v>0</v>
      </c>
      <c r="G21" s="63">
        <f t="shared" ref="G21:G27" si="4">F21-B21</f>
        <v>0</v>
      </c>
    </row>
    <row r="22" spans="1:7" x14ac:dyDescent="0.3">
      <c r="A22" s="47" t="s">
        <v>64</v>
      </c>
      <c r="B22" s="63">
        <v>0</v>
      </c>
      <c r="C22" s="63">
        <f t="shared" si="3"/>
        <v>0</v>
      </c>
      <c r="D22" s="63">
        <v>0</v>
      </c>
      <c r="E22" s="63">
        <v>69875.399999999994</v>
      </c>
      <c r="F22" s="63">
        <v>69875.399999999994</v>
      </c>
      <c r="G22" s="63">
        <f t="shared" si="4"/>
        <v>69875.399999999994</v>
      </c>
    </row>
    <row r="23" spans="1:7" x14ac:dyDescent="0.3">
      <c r="A23" s="47" t="s">
        <v>65</v>
      </c>
      <c r="B23" s="63">
        <v>458334585</v>
      </c>
      <c r="C23" s="63">
        <f t="shared" si="3"/>
        <v>0</v>
      </c>
      <c r="D23" s="63">
        <v>458334585</v>
      </c>
      <c r="E23" s="63">
        <v>470349190.36000001</v>
      </c>
      <c r="F23" s="63">
        <v>470377419.36000001</v>
      </c>
      <c r="G23" s="63">
        <f t="shared" si="4"/>
        <v>12042834.360000014</v>
      </c>
    </row>
    <row r="24" spans="1:7" ht="11.4" x14ac:dyDescent="0.3">
      <c r="A24" s="47" t="s">
        <v>75</v>
      </c>
      <c r="B24" s="63">
        <v>178095378.53999999</v>
      </c>
      <c r="C24" s="63">
        <f t="shared" si="3"/>
        <v>-27858524.209999949</v>
      </c>
      <c r="D24" s="63">
        <v>150236854.33000004</v>
      </c>
      <c r="E24" s="63">
        <v>162582889.83999997</v>
      </c>
      <c r="F24" s="63">
        <v>162582889.83999997</v>
      </c>
      <c r="G24" s="63">
        <f t="shared" si="4"/>
        <v>-15512488.700000018</v>
      </c>
    </row>
    <row r="25" spans="1:7" ht="11.4" x14ac:dyDescent="0.3">
      <c r="A25" s="47" t="s">
        <v>76</v>
      </c>
      <c r="B25" s="63">
        <v>226478756.52999997</v>
      </c>
      <c r="C25" s="63">
        <f t="shared" si="3"/>
        <v>166654696.11000001</v>
      </c>
      <c r="D25" s="63">
        <v>393133452.63999999</v>
      </c>
      <c r="E25" s="63">
        <v>411611686.98000008</v>
      </c>
      <c r="F25" s="63">
        <v>413332574.12000006</v>
      </c>
      <c r="G25" s="63">
        <f t="shared" si="4"/>
        <v>186853817.59000009</v>
      </c>
    </row>
    <row r="26" spans="1:7" ht="20.399999999999999" x14ac:dyDescent="0.3">
      <c r="A26" s="47" t="s">
        <v>69</v>
      </c>
      <c r="B26" s="63">
        <v>6031481452.1199999</v>
      </c>
      <c r="C26" s="63">
        <f t="shared" si="3"/>
        <v>101495675.06999874</v>
      </c>
      <c r="D26" s="63">
        <v>6132977127.1899986</v>
      </c>
      <c r="E26" s="63">
        <v>6165961615.7700014</v>
      </c>
      <c r="F26" s="63">
        <v>6165961615.7700014</v>
      </c>
      <c r="G26" s="63">
        <f t="shared" si="4"/>
        <v>134480163.65000153</v>
      </c>
    </row>
    <row r="27" spans="1:7" ht="20.399999999999999" x14ac:dyDescent="0.3">
      <c r="A27" s="47" t="s">
        <v>70</v>
      </c>
      <c r="B27" s="63">
        <v>132565197.73</v>
      </c>
      <c r="C27" s="63">
        <f t="shared" si="3"/>
        <v>62163485.969999984</v>
      </c>
      <c r="D27" s="63">
        <v>194728683.69999999</v>
      </c>
      <c r="E27" s="63">
        <v>162699756.40000001</v>
      </c>
      <c r="F27" s="63">
        <v>162699756.40000001</v>
      </c>
      <c r="G27" s="63">
        <f t="shared" si="4"/>
        <v>30134558.670000002</v>
      </c>
    </row>
    <row r="28" spans="1:7" x14ac:dyDescent="0.3">
      <c r="A28" s="47"/>
      <c r="B28" s="63"/>
      <c r="C28" s="63"/>
      <c r="D28" s="63"/>
      <c r="E28" s="63"/>
      <c r="F28" s="63"/>
      <c r="G28" s="63"/>
    </row>
    <row r="29" spans="1:7" ht="30.6" x14ac:dyDescent="0.3">
      <c r="A29" s="64" t="s">
        <v>77</v>
      </c>
      <c r="B29" s="65">
        <f>SUM(B30:B33)</f>
        <v>0</v>
      </c>
      <c r="C29" s="65">
        <f>D29-B29</f>
        <v>0</v>
      </c>
      <c r="D29" s="65">
        <f>SUM(D30:D33)</f>
        <v>0</v>
      </c>
      <c r="E29" s="65">
        <f>SUM(E30:E33)</f>
        <v>0</v>
      </c>
      <c r="F29" s="65">
        <f>SUM(F30:F33)</f>
        <v>0</v>
      </c>
      <c r="G29" s="65">
        <f>F29-B29</f>
        <v>0</v>
      </c>
    </row>
    <row r="30" spans="1:7" x14ac:dyDescent="0.3">
      <c r="A30" s="47" t="s">
        <v>63</v>
      </c>
      <c r="B30" s="63">
        <v>0</v>
      </c>
      <c r="C30" s="63">
        <f>D30-B30</f>
        <v>0</v>
      </c>
      <c r="D30" s="63">
        <v>0</v>
      </c>
      <c r="E30" s="63">
        <v>0</v>
      </c>
      <c r="F30" s="63">
        <v>0</v>
      </c>
      <c r="G30" s="63">
        <f>F30-B30</f>
        <v>0</v>
      </c>
    </row>
    <row r="31" spans="1:7" x14ac:dyDescent="0.3">
      <c r="A31" s="47" t="s">
        <v>66</v>
      </c>
      <c r="B31" s="63">
        <v>0</v>
      </c>
      <c r="C31" s="63">
        <f t="shared" ref="C31:C33" si="5">D31-B31</f>
        <v>0</v>
      </c>
      <c r="D31" s="63">
        <v>0</v>
      </c>
      <c r="E31" s="63">
        <v>0</v>
      </c>
      <c r="F31" s="63">
        <v>0</v>
      </c>
      <c r="G31" s="63">
        <f t="shared" ref="G31:G33" si="6">F31-B31</f>
        <v>0</v>
      </c>
    </row>
    <row r="32" spans="1:7" ht="11.4" x14ac:dyDescent="0.3">
      <c r="A32" s="47" t="s">
        <v>78</v>
      </c>
      <c r="B32" s="63">
        <v>0</v>
      </c>
      <c r="C32" s="63">
        <f t="shared" si="5"/>
        <v>0</v>
      </c>
      <c r="D32" s="63">
        <v>0</v>
      </c>
      <c r="E32" s="63">
        <v>0</v>
      </c>
      <c r="F32" s="63">
        <v>0</v>
      </c>
      <c r="G32" s="63">
        <f t="shared" si="6"/>
        <v>0</v>
      </c>
    </row>
    <row r="33" spans="1:7" ht="20.399999999999999" x14ac:dyDescent="0.3">
      <c r="A33" s="47" t="s">
        <v>70</v>
      </c>
      <c r="B33" s="63">
        <v>0</v>
      </c>
      <c r="C33" s="63">
        <f t="shared" si="5"/>
        <v>0</v>
      </c>
      <c r="D33" s="63">
        <v>0</v>
      </c>
      <c r="E33" s="63">
        <v>0</v>
      </c>
      <c r="F33" s="63">
        <v>0</v>
      </c>
      <c r="G33" s="63">
        <f t="shared" si="6"/>
        <v>0</v>
      </c>
    </row>
    <row r="34" spans="1:7" x14ac:dyDescent="0.3">
      <c r="A34" s="66"/>
      <c r="B34" s="63"/>
      <c r="C34" s="63"/>
      <c r="D34" s="63"/>
      <c r="E34" s="63"/>
      <c r="F34" s="63"/>
      <c r="G34" s="63"/>
    </row>
    <row r="35" spans="1:7" x14ac:dyDescent="0.3">
      <c r="A35" s="67" t="s">
        <v>71</v>
      </c>
      <c r="B35" s="65">
        <f>B36</f>
        <v>124961379.87</v>
      </c>
      <c r="C35" s="65">
        <f>D35-B35</f>
        <v>2227952728.8399997</v>
      </c>
      <c r="D35" s="65">
        <f>D36</f>
        <v>2352914108.7099996</v>
      </c>
      <c r="E35" s="65">
        <f>E36</f>
        <v>0</v>
      </c>
      <c r="F35" s="65">
        <f>F36</f>
        <v>0</v>
      </c>
      <c r="G35" s="65">
        <f>F35-B35</f>
        <v>-124961379.87</v>
      </c>
    </row>
    <row r="36" spans="1:7" x14ac:dyDescent="0.3">
      <c r="A36" s="47" t="s">
        <v>71</v>
      </c>
      <c r="B36" s="63">
        <v>124961379.87</v>
      </c>
      <c r="C36" s="63">
        <f>D36-B36</f>
        <v>2227952728.8399997</v>
      </c>
      <c r="D36" s="63">
        <v>2352914108.7099996</v>
      </c>
      <c r="E36" s="63">
        <v>0</v>
      </c>
      <c r="F36" s="63">
        <v>0</v>
      </c>
      <c r="G36" s="63">
        <f>F36-B36</f>
        <v>-124961379.87</v>
      </c>
    </row>
    <row r="37" spans="1:7" x14ac:dyDescent="0.3">
      <c r="A37" s="47"/>
      <c r="B37" s="65"/>
      <c r="C37" s="65"/>
      <c r="D37" s="65"/>
      <c r="E37" s="65"/>
      <c r="F37" s="65"/>
      <c r="G37" s="65"/>
    </row>
    <row r="38" spans="1:7" x14ac:dyDescent="0.3">
      <c r="A38" s="68" t="s">
        <v>72</v>
      </c>
      <c r="B38" s="51">
        <f>B35+B29+B19</f>
        <v>9166543346.1099987</v>
      </c>
      <c r="C38" s="51">
        <f t="shared" ref="C38:G38" si="7">C35+C29+C19</f>
        <v>2698408061.7800002</v>
      </c>
      <c r="D38" s="51">
        <f t="shared" si="7"/>
        <v>11864951407.889997</v>
      </c>
      <c r="E38" s="51">
        <f t="shared" si="7"/>
        <v>9585428903.1800022</v>
      </c>
      <c r="F38" s="51">
        <f t="shared" si="7"/>
        <v>9589196415.3400021</v>
      </c>
      <c r="G38" s="51">
        <f t="shared" si="7"/>
        <v>422653069.23000419</v>
      </c>
    </row>
    <row r="39" spans="1:7" x14ac:dyDescent="0.3">
      <c r="A39" s="53"/>
      <c r="B39" s="54"/>
      <c r="C39" s="54"/>
      <c r="D39" s="54"/>
      <c r="E39" s="56" t="s">
        <v>73</v>
      </c>
      <c r="F39" s="69"/>
      <c r="G39" s="58">
        <f>G38</f>
        <v>422653069.23000419</v>
      </c>
    </row>
    <row r="41" spans="1:7" ht="28.8" x14ac:dyDescent="0.3">
      <c r="A41" s="70" t="s">
        <v>79</v>
      </c>
    </row>
    <row r="42" spans="1:7" ht="14.4" x14ac:dyDescent="0.3">
      <c r="A42" s="71" t="s">
        <v>80</v>
      </c>
    </row>
    <row r="43" spans="1:7" ht="22.5" customHeight="1" x14ac:dyDescent="0.3">
      <c r="A43" s="119" t="s">
        <v>81</v>
      </c>
      <c r="B43" s="119"/>
      <c r="C43" s="119"/>
      <c r="D43" s="119"/>
      <c r="E43" s="119"/>
      <c r="F43" s="119"/>
      <c r="G43" s="119"/>
    </row>
    <row r="63" spans="1:6" ht="13.8" x14ac:dyDescent="0.3">
      <c r="A63" s="72"/>
      <c r="B63" s="72"/>
      <c r="C63" s="72"/>
      <c r="D63" s="72"/>
      <c r="E63" s="72"/>
      <c r="F63" s="72"/>
    </row>
    <row r="64" spans="1:6" ht="13.8" x14ac:dyDescent="0.3">
      <c r="A64" s="73" t="s">
        <v>82</v>
      </c>
      <c r="B64" s="72"/>
      <c r="C64" s="72"/>
      <c r="D64" s="109" t="s">
        <v>18</v>
      </c>
      <c r="E64" s="109"/>
      <c r="F64" s="109"/>
    </row>
    <row r="65" spans="1:6" ht="13.8" x14ac:dyDescent="0.3">
      <c r="A65" s="74" t="s">
        <v>19</v>
      </c>
      <c r="B65" s="72"/>
      <c r="C65" s="72"/>
      <c r="D65" s="110" t="s">
        <v>83</v>
      </c>
      <c r="E65" s="110"/>
      <c r="F65" s="110"/>
    </row>
  </sheetData>
  <mergeCells count="8">
    <mergeCell ref="D64:F64"/>
    <mergeCell ref="D65:F65"/>
    <mergeCell ref="A1:G1"/>
    <mergeCell ref="B2:F2"/>
    <mergeCell ref="G2:G3"/>
    <mergeCell ref="B17:F17"/>
    <mergeCell ref="G17:G18"/>
    <mergeCell ref="A43:G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61" workbookViewId="0">
      <selection activeCell="A9" sqref="A9"/>
    </sheetView>
  </sheetViews>
  <sheetFormatPr baseColWidth="10" defaultColWidth="9.77734375" defaultRowHeight="14.4" x14ac:dyDescent="0.3"/>
  <cols>
    <col min="1" max="1" width="51.33203125" style="75" customWidth="1"/>
    <col min="2" max="2" width="15" style="75" customWidth="1"/>
    <col min="3" max="3" width="16.21875" style="75" customWidth="1"/>
    <col min="4" max="7" width="15" style="75" customWidth="1"/>
    <col min="8" max="16384" width="9.77734375" style="75"/>
  </cols>
  <sheetData>
    <row r="1" spans="1:7" ht="55.05" customHeight="1" x14ac:dyDescent="0.3">
      <c r="A1" s="120" t="s">
        <v>84</v>
      </c>
      <c r="B1" s="121"/>
      <c r="C1" s="121"/>
      <c r="D1" s="121"/>
      <c r="E1" s="121"/>
      <c r="F1" s="121"/>
      <c r="G1" s="122"/>
    </row>
    <row r="2" spans="1:7" x14ac:dyDescent="0.3">
      <c r="A2" s="76"/>
      <c r="B2" s="77" t="s">
        <v>85</v>
      </c>
      <c r="C2" s="78"/>
      <c r="D2" s="78"/>
      <c r="E2" s="78"/>
      <c r="F2" s="79"/>
      <c r="G2" s="123" t="s">
        <v>86</v>
      </c>
    </row>
    <row r="3" spans="1:7" ht="25.05" customHeight="1" x14ac:dyDescent="0.3">
      <c r="A3" s="80" t="s">
        <v>5</v>
      </c>
      <c r="B3" s="81" t="s">
        <v>87</v>
      </c>
      <c r="C3" s="81" t="s">
        <v>59</v>
      </c>
      <c r="D3" s="81" t="s">
        <v>60</v>
      </c>
      <c r="E3" s="81" t="s">
        <v>6</v>
      </c>
      <c r="F3" s="81" t="s">
        <v>88</v>
      </c>
      <c r="G3" s="124"/>
    </row>
    <row r="4" spans="1:7" x14ac:dyDescent="0.3">
      <c r="A4" s="82" t="s">
        <v>89</v>
      </c>
      <c r="B4" s="83">
        <f>SUM(B5:B11)</f>
        <v>3554627087.3600001</v>
      </c>
      <c r="C4" s="84">
        <f>SUM(C5:C11)</f>
        <v>-87713873.029999912</v>
      </c>
      <c r="D4" s="83">
        <f t="shared" ref="D4:G4" si="0">SUM(D5:D11)</f>
        <v>3466913214.3299999</v>
      </c>
      <c r="E4" s="83">
        <f t="shared" si="0"/>
        <v>3278723013.5599976</v>
      </c>
      <c r="F4" s="83">
        <f t="shared" si="0"/>
        <v>3205711809.1199975</v>
      </c>
      <c r="G4" s="83">
        <f t="shared" si="0"/>
        <v>188190200.77000242</v>
      </c>
    </row>
    <row r="5" spans="1:7" x14ac:dyDescent="0.3">
      <c r="A5" s="85" t="s">
        <v>90</v>
      </c>
      <c r="B5" s="86">
        <v>1588578467.9999998</v>
      </c>
      <c r="C5" s="86">
        <f>D5-B5</f>
        <v>-166555889.22999954</v>
      </c>
      <c r="D5" s="86">
        <v>1422022578.7700002</v>
      </c>
      <c r="E5" s="86">
        <v>1361361991.7599998</v>
      </c>
      <c r="F5" s="86">
        <v>1361356316.1399996</v>
      </c>
      <c r="G5" s="86">
        <f>D5-E5</f>
        <v>60660587.010000467</v>
      </c>
    </row>
    <row r="6" spans="1:7" x14ac:dyDescent="0.3">
      <c r="A6" s="85" t="s">
        <v>91</v>
      </c>
      <c r="B6" s="86">
        <v>25000000</v>
      </c>
      <c r="C6" s="86">
        <f t="shared" ref="C6:C69" si="1">D6-B6</f>
        <v>39422152.810000002</v>
      </c>
      <c r="D6" s="86">
        <v>64422152.810000002</v>
      </c>
      <c r="E6" s="86">
        <v>64422152.810000002</v>
      </c>
      <c r="F6" s="86">
        <v>64422152.810000002</v>
      </c>
      <c r="G6" s="86">
        <f t="shared" ref="G6:G69" si="2">D6-E6</f>
        <v>0</v>
      </c>
    </row>
    <row r="7" spans="1:7" x14ac:dyDescent="0.3">
      <c r="A7" s="85" t="s">
        <v>92</v>
      </c>
      <c r="B7" s="86">
        <v>349182820.44000006</v>
      </c>
      <c r="C7" s="86">
        <f t="shared" si="1"/>
        <v>-8301360.5599999428</v>
      </c>
      <c r="D7" s="86">
        <v>340881459.88000011</v>
      </c>
      <c r="E7" s="86">
        <v>326513975.47999996</v>
      </c>
      <c r="F7" s="86">
        <v>326513158.83999997</v>
      </c>
      <c r="G7" s="86">
        <f t="shared" si="2"/>
        <v>14367484.400000155</v>
      </c>
    </row>
    <row r="8" spans="1:7" x14ac:dyDescent="0.3">
      <c r="A8" s="85" t="s">
        <v>93</v>
      </c>
      <c r="B8" s="86">
        <v>749207892.09000003</v>
      </c>
      <c r="C8" s="86">
        <f t="shared" si="1"/>
        <v>-112904365.77000034</v>
      </c>
      <c r="D8" s="86">
        <v>636303526.31999969</v>
      </c>
      <c r="E8" s="86">
        <v>597225678.83999979</v>
      </c>
      <c r="F8" s="86">
        <v>525388402.55999994</v>
      </c>
      <c r="G8" s="86">
        <f t="shared" si="2"/>
        <v>39077847.4799999</v>
      </c>
    </row>
    <row r="9" spans="1:7" x14ac:dyDescent="0.3">
      <c r="A9" s="85" t="s">
        <v>94</v>
      </c>
      <c r="B9" s="86">
        <v>842657906.83000028</v>
      </c>
      <c r="C9" s="86">
        <f t="shared" si="1"/>
        <v>160625589.71999991</v>
      </c>
      <c r="D9" s="86">
        <v>1003283496.5500002</v>
      </c>
      <c r="E9" s="86">
        <v>929199214.66999829</v>
      </c>
      <c r="F9" s="86">
        <v>928031778.76999819</v>
      </c>
      <c r="G9" s="86">
        <f t="shared" si="2"/>
        <v>74084281.880001903</v>
      </c>
    </row>
    <row r="10" spans="1:7" x14ac:dyDescent="0.3">
      <c r="A10" s="85" t="s">
        <v>95</v>
      </c>
      <c r="B10" s="86">
        <v>0</v>
      </c>
      <c r="C10" s="86">
        <f t="shared" si="1"/>
        <v>0</v>
      </c>
      <c r="D10" s="86">
        <v>0</v>
      </c>
      <c r="E10" s="86">
        <v>0</v>
      </c>
      <c r="F10" s="86">
        <v>0</v>
      </c>
      <c r="G10" s="86">
        <f t="shared" si="2"/>
        <v>0</v>
      </c>
    </row>
    <row r="11" spans="1:7" x14ac:dyDescent="0.3">
      <c r="A11" s="85" t="s">
        <v>96</v>
      </c>
      <c r="B11" s="86">
        <v>0</v>
      </c>
      <c r="C11" s="86">
        <f t="shared" si="1"/>
        <v>0</v>
      </c>
      <c r="D11" s="86">
        <v>0</v>
      </c>
      <c r="E11" s="86">
        <v>0</v>
      </c>
      <c r="F11" s="86">
        <v>0</v>
      </c>
      <c r="G11" s="86">
        <f t="shared" si="2"/>
        <v>0</v>
      </c>
    </row>
    <row r="12" spans="1:7" x14ac:dyDescent="0.3">
      <c r="A12" s="82" t="s">
        <v>97</v>
      </c>
      <c r="B12" s="84">
        <f>SUM(B13:B21)</f>
        <v>443461551.37</v>
      </c>
      <c r="C12" s="84">
        <f t="shared" ref="C12:G12" si="3">SUM(C13:C21)</f>
        <v>43728862.050000057</v>
      </c>
      <c r="D12" s="84">
        <f t="shared" si="3"/>
        <v>487190413.42000014</v>
      </c>
      <c r="E12" s="84">
        <f t="shared" si="3"/>
        <v>295232643.98000002</v>
      </c>
      <c r="F12" s="84">
        <f t="shared" si="3"/>
        <v>289541451.76000005</v>
      </c>
      <c r="G12" s="84">
        <f t="shared" si="3"/>
        <v>191957769.44000009</v>
      </c>
    </row>
    <row r="13" spans="1:7" x14ac:dyDescent="0.3">
      <c r="A13" s="85" t="s">
        <v>98</v>
      </c>
      <c r="B13" s="86">
        <v>17041568.549999997</v>
      </c>
      <c r="C13" s="86">
        <f t="shared" si="1"/>
        <v>1845440.4399999939</v>
      </c>
      <c r="D13" s="86">
        <v>18887008.989999991</v>
      </c>
      <c r="E13" s="86">
        <v>12078825.86999999</v>
      </c>
      <c r="F13" s="86">
        <v>12071125.999999991</v>
      </c>
      <c r="G13" s="86">
        <f t="shared" si="2"/>
        <v>6808183.120000001</v>
      </c>
    </row>
    <row r="14" spans="1:7" x14ac:dyDescent="0.3">
      <c r="A14" s="85" t="s">
        <v>99</v>
      </c>
      <c r="B14" s="86">
        <v>27058392.84</v>
      </c>
      <c r="C14" s="86">
        <f t="shared" si="1"/>
        <v>3742754.1900000013</v>
      </c>
      <c r="D14" s="86">
        <v>30801147.030000001</v>
      </c>
      <c r="E14" s="86">
        <v>24669889.760000005</v>
      </c>
      <c r="F14" s="86">
        <v>23238445.000000004</v>
      </c>
      <c r="G14" s="86">
        <f t="shared" si="2"/>
        <v>6131257.2699999958</v>
      </c>
    </row>
    <row r="15" spans="1:7" x14ac:dyDescent="0.3">
      <c r="A15" s="85" t="s">
        <v>100</v>
      </c>
      <c r="B15" s="86">
        <v>2840462</v>
      </c>
      <c r="C15" s="86">
        <f t="shared" si="1"/>
        <v>273857.75</v>
      </c>
      <c r="D15" s="86">
        <v>3114319.75</v>
      </c>
      <c r="E15" s="86">
        <v>1848732</v>
      </c>
      <c r="F15" s="86">
        <v>1848732</v>
      </c>
      <c r="G15" s="86">
        <f t="shared" si="2"/>
        <v>1265587.75</v>
      </c>
    </row>
    <row r="16" spans="1:7" x14ac:dyDescent="0.3">
      <c r="A16" s="85" t="s">
        <v>101</v>
      </c>
      <c r="B16" s="86">
        <v>49603796.339999996</v>
      </c>
      <c r="C16" s="86">
        <f t="shared" si="1"/>
        <v>5292769.6200000122</v>
      </c>
      <c r="D16" s="86">
        <v>54896565.960000008</v>
      </c>
      <c r="E16" s="86">
        <v>35435176.599999994</v>
      </c>
      <c r="F16" s="86">
        <v>35431280.600000001</v>
      </c>
      <c r="G16" s="86">
        <f t="shared" si="2"/>
        <v>19461389.360000014</v>
      </c>
    </row>
    <row r="17" spans="1:7" x14ac:dyDescent="0.3">
      <c r="A17" s="85" t="s">
        <v>102</v>
      </c>
      <c r="B17" s="86">
        <v>33800768.490000002</v>
      </c>
      <c r="C17" s="86">
        <f t="shared" si="1"/>
        <v>-5744171.3900000043</v>
      </c>
      <c r="D17" s="86">
        <v>28056597.099999998</v>
      </c>
      <c r="E17" s="86">
        <v>15019901.319999998</v>
      </c>
      <c r="F17" s="86">
        <v>15019901.329999998</v>
      </c>
      <c r="G17" s="86">
        <f t="shared" si="2"/>
        <v>13036695.779999999</v>
      </c>
    </row>
    <row r="18" spans="1:7" x14ac:dyDescent="0.3">
      <c r="A18" s="85" t="s">
        <v>103</v>
      </c>
      <c r="B18" s="86">
        <v>185496841.58000001</v>
      </c>
      <c r="C18" s="86">
        <f t="shared" si="1"/>
        <v>42187065.25000003</v>
      </c>
      <c r="D18" s="86">
        <v>227683906.83000004</v>
      </c>
      <c r="E18" s="86">
        <v>142381822.72</v>
      </c>
      <c r="F18" s="86">
        <v>138425848.29000002</v>
      </c>
      <c r="G18" s="86">
        <f t="shared" si="2"/>
        <v>85302084.110000044</v>
      </c>
    </row>
    <row r="19" spans="1:7" x14ac:dyDescent="0.3">
      <c r="A19" s="85" t="s">
        <v>104</v>
      </c>
      <c r="B19" s="86">
        <v>69865479.249999985</v>
      </c>
      <c r="C19" s="86">
        <f t="shared" si="1"/>
        <v>3690089.4400000423</v>
      </c>
      <c r="D19" s="86">
        <v>73555568.690000027</v>
      </c>
      <c r="E19" s="86">
        <v>49652016.359999992</v>
      </c>
      <c r="F19" s="86">
        <v>49652016.359999992</v>
      </c>
      <c r="G19" s="86">
        <f t="shared" si="2"/>
        <v>23903552.330000035</v>
      </c>
    </row>
    <row r="20" spans="1:7" x14ac:dyDescent="0.3">
      <c r="A20" s="85" t="s">
        <v>105</v>
      </c>
      <c r="B20" s="86">
        <v>23970560.690000001</v>
      </c>
      <c r="C20" s="86">
        <f t="shared" si="1"/>
        <v>82168.580000001937</v>
      </c>
      <c r="D20" s="86">
        <v>24052729.270000003</v>
      </c>
      <c r="E20" s="86">
        <v>1924906.81</v>
      </c>
      <c r="F20" s="86">
        <v>1924906.81</v>
      </c>
      <c r="G20" s="86">
        <f t="shared" si="2"/>
        <v>22127822.460000005</v>
      </c>
    </row>
    <row r="21" spans="1:7" x14ac:dyDescent="0.3">
      <c r="A21" s="85" t="s">
        <v>106</v>
      </c>
      <c r="B21" s="86">
        <v>33783681.630000003</v>
      </c>
      <c r="C21" s="86">
        <f t="shared" si="1"/>
        <v>-7641111.8300000131</v>
      </c>
      <c r="D21" s="86">
        <v>26142569.79999999</v>
      </c>
      <c r="E21" s="86">
        <v>12221372.539999995</v>
      </c>
      <c r="F21" s="86">
        <v>11929195.369999997</v>
      </c>
      <c r="G21" s="86">
        <f t="shared" si="2"/>
        <v>13921197.259999994</v>
      </c>
    </row>
    <row r="22" spans="1:7" x14ac:dyDescent="0.3">
      <c r="A22" s="82" t="s">
        <v>107</v>
      </c>
      <c r="B22" s="84">
        <f>SUM(B23:B31)</f>
        <v>1901123191.3999999</v>
      </c>
      <c r="C22" s="84">
        <f t="shared" ref="C22:G22" si="4">SUM(C23:C31)</f>
        <v>320329919.63999993</v>
      </c>
      <c r="D22" s="84">
        <f t="shared" si="4"/>
        <v>2221453111.04</v>
      </c>
      <c r="E22" s="84">
        <f t="shared" si="4"/>
        <v>1920289476.9100001</v>
      </c>
      <c r="F22" s="84">
        <f t="shared" si="4"/>
        <v>1898171865.5500002</v>
      </c>
      <c r="G22" s="84">
        <f t="shared" si="4"/>
        <v>301163634.12999982</v>
      </c>
    </row>
    <row r="23" spans="1:7" x14ac:dyDescent="0.3">
      <c r="A23" s="85" t="s">
        <v>108</v>
      </c>
      <c r="B23" s="86">
        <v>213794787.74000001</v>
      </c>
      <c r="C23" s="86">
        <f t="shared" si="1"/>
        <v>95819035.740000069</v>
      </c>
      <c r="D23" s="86">
        <v>309613823.48000008</v>
      </c>
      <c r="E23" s="86">
        <v>275620070.00999999</v>
      </c>
      <c r="F23" s="86">
        <v>275372436.19</v>
      </c>
      <c r="G23" s="86">
        <f t="shared" si="2"/>
        <v>33993753.470000088</v>
      </c>
    </row>
    <row r="24" spans="1:7" x14ac:dyDescent="0.3">
      <c r="A24" s="85" t="s">
        <v>109</v>
      </c>
      <c r="B24" s="86">
        <v>122546691.42999998</v>
      </c>
      <c r="C24" s="86">
        <f t="shared" si="1"/>
        <v>34449489.660000086</v>
      </c>
      <c r="D24" s="86">
        <v>156996181.09000006</v>
      </c>
      <c r="E24" s="86">
        <v>115225899.77999999</v>
      </c>
      <c r="F24" s="86">
        <v>109957161.48999996</v>
      </c>
      <c r="G24" s="86">
        <f t="shared" si="2"/>
        <v>41770281.310000077</v>
      </c>
    </row>
    <row r="25" spans="1:7" x14ac:dyDescent="0.3">
      <c r="A25" s="85" t="s">
        <v>110</v>
      </c>
      <c r="B25" s="86">
        <v>207887337.06999996</v>
      </c>
      <c r="C25" s="86">
        <f t="shared" si="1"/>
        <v>55150532.76000002</v>
      </c>
      <c r="D25" s="86">
        <v>263037869.82999998</v>
      </c>
      <c r="E25" s="86">
        <v>186281477.58999997</v>
      </c>
      <c r="F25" s="86">
        <v>183480803.92999998</v>
      </c>
      <c r="G25" s="86">
        <f t="shared" si="2"/>
        <v>76756392.24000001</v>
      </c>
    </row>
    <row r="26" spans="1:7" x14ac:dyDescent="0.3">
      <c r="A26" s="85" t="s">
        <v>111</v>
      </c>
      <c r="B26" s="86">
        <v>59089463</v>
      </c>
      <c r="C26" s="86">
        <f t="shared" si="1"/>
        <v>8051646.7099999934</v>
      </c>
      <c r="D26" s="86">
        <v>67141109.709999993</v>
      </c>
      <c r="E26" s="86">
        <v>65996428.149999999</v>
      </c>
      <c r="F26" s="86">
        <v>65987827.450000003</v>
      </c>
      <c r="G26" s="86">
        <f t="shared" si="2"/>
        <v>1144681.5599999949</v>
      </c>
    </row>
    <row r="27" spans="1:7" x14ac:dyDescent="0.3">
      <c r="A27" s="85" t="s">
        <v>112</v>
      </c>
      <c r="B27" s="86">
        <v>938844011.44000006</v>
      </c>
      <c r="C27" s="86">
        <f t="shared" si="1"/>
        <v>128883287.35999978</v>
      </c>
      <c r="D27" s="86">
        <v>1067727298.7999998</v>
      </c>
      <c r="E27" s="86">
        <v>947163074.73000014</v>
      </c>
      <c r="F27" s="86">
        <v>940499026.49000013</v>
      </c>
      <c r="G27" s="86">
        <f t="shared" si="2"/>
        <v>120564224.06999969</v>
      </c>
    </row>
    <row r="28" spans="1:7" x14ac:dyDescent="0.3">
      <c r="A28" s="85" t="s">
        <v>113</v>
      </c>
      <c r="B28" s="86">
        <v>135228707.05000001</v>
      </c>
      <c r="C28" s="86">
        <f t="shared" si="1"/>
        <v>1196234.4499999583</v>
      </c>
      <c r="D28" s="86">
        <v>136424941.49999997</v>
      </c>
      <c r="E28" s="86">
        <v>128752609.91999999</v>
      </c>
      <c r="F28" s="86">
        <v>126404525.24999997</v>
      </c>
      <c r="G28" s="86">
        <f t="shared" si="2"/>
        <v>7672331.5799999833</v>
      </c>
    </row>
    <row r="29" spans="1:7" x14ac:dyDescent="0.3">
      <c r="A29" s="85" t="s">
        <v>114</v>
      </c>
      <c r="B29" s="86">
        <v>6902825</v>
      </c>
      <c r="C29" s="86">
        <f t="shared" si="1"/>
        <v>-1182969.339999998</v>
      </c>
      <c r="D29" s="86">
        <v>5719855.660000002</v>
      </c>
      <c r="E29" s="86">
        <v>3447952.2899999991</v>
      </c>
      <c r="F29" s="86">
        <v>2988758.5999999992</v>
      </c>
      <c r="G29" s="86">
        <f t="shared" si="2"/>
        <v>2271903.3700000029</v>
      </c>
    </row>
    <row r="30" spans="1:7" x14ac:dyDescent="0.3">
      <c r="A30" s="85" t="s">
        <v>115</v>
      </c>
      <c r="B30" s="86">
        <v>102468352.14999999</v>
      </c>
      <c r="C30" s="86">
        <f t="shared" si="1"/>
        <v>9897219.3199999779</v>
      </c>
      <c r="D30" s="86">
        <v>112365571.46999997</v>
      </c>
      <c r="E30" s="86">
        <v>105892789.21000004</v>
      </c>
      <c r="F30" s="86">
        <v>102264604.61000001</v>
      </c>
      <c r="G30" s="86">
        <f t="shared" si="2"/>
        <v>6472782.2599999309</v>
      </c>
    </row>
    <row r="31" spans="1:7" x14ac:dyDescent="0.3">
      <c r="A31" s="85" t="s">
        <v>116</v>
      </c>
      <c r="B31" s="86">
        <v>114361016.51999998</v>
      </c>
      <c r="C31" s="86">
        <f t="shared" si="1"/>
        <v>-11934557.020000026</v>
      </c>
      <c r="D31" s="86">
        <v>102426459.49999996</v>
      </c>
      <c r="E31" s="86">
        <v>91909175.229999915</v>
      </c>
      <c r="F31" s="86">
        <v>91216721.539999917</v>
      </c>
      <c r="G31" s="86">
        <f t="shared" si="2"/>
        <v>10517284.270000041</v>
      </c>
    </row>
    <row r="32" spans="1:7" x14ac:dyDescent="0.3">
      <c r="A32" s="82" t="s">
        <v>117</v>
      </c>
      <c r="B32" s="84">
        <f>SUM(B33:B41)</f>
        <v>1617749600.3199997</v>
      </c>
      <c r="C32" s="84">
        <f t="shared" ref="C32:G32" si="5">SUM(C33:C41)</f>
        <v>383302865.06999993</v>
      </c>
      <c r="D32" s="84">
        <f t="shared" si="5"/>
        <v>2001052465.3899996</v>
      </c>
      <c r="E32" s="84">
        <f t="shared" si="5"/>
        <v>1860902105.7900004</v>
      </c>
      <c r="F32" s="84">
        <f t="shared" si="5"/>
        <v>1852364721.4000003</v>
      </c>
      <c r="G32" s="84">
        <f t="shared" si="5"/>
        <v>140150359.59999931</v>
      </c>
    </row>
    <row r="33" spans="1:7" x14ac:dyDescent="0.3">
      <c r="A33" s="85" t="s">
        <v>118</v>
      </c>
      <c r="B33" s="86">
        <v>992540040.74999988</v>
      </c>
      <c r="C33" s="86">
        <f t="shared" si="1"/>
        <v>129214777.75999987</v>
      </c>
      <c r="D33" s="86">
        <v>1121754818.5099998</v>
      </c>
      <c r="E33" s="86">
        <v>1107019902.2300005</v>
      </c>
      <c r="F33" s="86">
        <v>1106227020.5500004</v>
      </c>
      <c r="G33" s="86">
        <f t="shared" si="2"/>
        <v>14734916.279999256</v>
      </c>
    </row>
    <row r="34" spans="1:7" x14ac:dyDescent="0.3">
      <c r="A34" s="85" t="s">
        <v>119</v>
      </c>
      <c r="B34" s="86">
        <v>216150515.41999999</v>
      </c>
      <c r="C34" s="86">
        <f t="shared" si="1"/>
        <v>76322130.560000032</v>
      </c>
      <c r="D34" s="86">
        <v>292472645.98000002</v>
      </c>
      <c r="E34" s="86">
        <v>204715995.71000001</v>
      </c>
      <c r="F34" s="86">
        <v>204715995.71000001</v>
      </c>
      <c r="G34" s="86">
        <f t="shared" si="2"/>
        <v>87756650.270000011</v>
      </c>
    </row>
    <row r="35" spans="1:7" x14ac:dyDescent="0.3">
      <c r="A35" s="85" t="s">
        <v>120</v>
      </c>
      <c r="B35" s="86">
        <v>92300240</v>
      </c>
      <c r="C35" s="86">
        <f t="shared" si="1"/>
        <v>59401718.120000005</v>
      </c>
      <c r="D35" s="86">
        <v>151701958.12</v>
      </c>
      <c r="E35" s="86">
        <v>142297037.75</v>
      </c>
      <c r="F35" s="86">
        <v>136760428.31999999</v>
      </c>
      <c r="G35" s="86">
        <f t="shared" si="2"/>
        <v>9404920.3700000048</v>
      </c>
    </row>
    <row r="36" spans="1:7" x14ac:dyDescent="0.3">
      <c r="A36" s="85" t="s">
        <v>121</v>
      </c>
      <c r="B36" s="86">
        <v>234892941.84999999</v>
      </c>
      <c r="C36" s="86">
        <f t="shared" si="1"/>
        <v>119258842.63000003</v>
      </c>
      <c r="D36" s="86">
        <v>354151784.48000002</v>
      </c>
      <c r="E36" s="86">
        <v>326438252.12</v>
      </c>
      <c r="F36" s="86">
        <v>324230358.83999997</v>
      </c>
      <c r="G36" s="86">
        <f t="shared" si="2"/>
        <v>27713532.360000014</v>
      </c>
    </row>
    <row r="37" spans="1:7" x14ac:dyDescent="0.3">
      <c r="A37" s="85" t="s">
        <v>122</v>
      </c>
      <c r="B37" s="86">
        <v>1615862.3</v>
      </c>
      <c r="C37" s="86">
        <f t="shared" si="1"/>
        <v>0</v>
      </c>
      <c r="D37" s="86">
        <v>1615862.3</v>
      </c>
      <c r="E37" s="86">
        <v>1172990</v>
      </c>
      <c r="F37" s="86">
        <v>1172990</v>
      </c>
      <c r="G37" s="86">
        <f t="shared" si="2"/>
        <v>442872.30000000005</v>
      </c>
    </row>
    <row r="38" spans="1:7" x14ac:dyDescent="0.3">
      <c r="A38" s="85" t="s">
        <v>123</v>
      </c>
      <c r="B38" s="86">
        <v>0</v>
      </c>
      <c r="C38" s="86">
        <f t="shared" si="1"/>
        <v>0</v>
      </c>
      <c r="D38" s="86">
        <v>0</v>
      </c>
      <c r="E38" s="86">
        <v>0</v>
      </c>
      <c r="F38" s="86">
        <v>0</v>
      </c>
      <c r="G38" s="86">
        <f t="shared" si="2"/>
        <v>0</v>
      </c>
    </row>
    <row r="39" spans="1:7" x14ac:dyDescent="0.3">
      <c r="A39" s="85" t="s">
        <v>124</v>
      </c>
      <c r="B39" s="86">
        <v>0</v>
      </c>
      <c r="C39" s="86">
        <f t="shared" si="1"/>
        <v>0</v>
      </c>
      <c r="D39" s="86">
        <v>0</v>
      </c>
      <c r="E39" s="86">
        <v>0</v>
      </c>
      <c r="F39" s="86">
        <v>0</v>
      </c>
      <c r="G39" s="86">
        <f t="shared" si="2"/>
        <v>0</v>
      </c>
    </row>
    <row r="40" spans="1:7" x14ac:dyDescent="0.3">
      <c r="A40" s="85" t="s">
        <v>125</v>
      </c>
      <c r="B40" s="86">
        <v>80000000</v>
      </c>
      <c r="C40" s="86">
        <f t="shared" si="1"/>
        <v>-894604</v>
      </c>
      <c r="D40" s="86">
        <v>79105396</v>
      </c>
      <c r="E40" s="86">
        <v>79105396</v>
      </c>
      <c r="F40" s="86">
        <v>79105396</v>
      </c>
      <c r="G40" s="86">
        <f t="shared" si="2"/>
        <v>0</v>
      </c>
    </row>
    <row r="41" spans="1:7" x14ac:dyDescent="0.3">
      <c r="A41" s="85" t="s">
        <v>126</v>
      </c>
      <c r="B41" s="86">
        <v>250000</v>
      </c>
      <c r="C41" s="86">
        <f t="shared" si="1"/>
        <v>0</v>
      </c>
      <c r="D41" s="86">
        <v>250000</v>
      </c>
      <c r="E41" s="86">
        <v>152531.98000000001</v>
      </c>
      <c r="F41" s="86">
        <v>152531.98000000001</v>
      </c>
      <c r="G41" s="86">
        <f t="shared" si="2"/>
        <v>97468.01999999999</v>
      </c>
    </row>
    <row r="42" spans="1:7" x14ac:dyDescent="0.3">
      <c r="A42" s="82" t="s">
        <v>127</v>
      </c>
      <c r="B42" s="84">
        <f>SUM(B43:B51)</f>
        <v>382129615.19999999</v>
      </c>
      <c r="C42" s="84">
        <f t="shared" ref="C42:G42" si="6">SUM(C43:C51)</f>
        <v>60823179.770000011</v>
      </c>
      <c r="D42" s="84">
        <f t="shared" si="6"/>
        <v>442952794.96999997</v>
      </c>
      <c r="E42" s="84">
        <f t="shared" si="6"/>
        <v>353262705.56</v>
      </c>
      <c r="F42" s="84">
        <f t="shared" si="6"/>
        <v>353262705.56</v>
      </c>
      <c r="G42" s="84">
        <f t="shared" si="6"/>
        <v>89690089.409999982</v>
      </c>
    </row>
    <row r="43" spans="1:7" x14ac:dyDescent="0.3">
      <c r="A43" s="85" t="s">
        <v>128</v>
      </c>
      <c r="B43" s="86">
        <v>56210263.619999997</v>
      </c>
      <c r="C43" s="86">
        <f t="shared" si="1"/>
        <v>6429238.2799999937</v>
      </c>
      <c r="D43" s="86">
        <v>62639501.899999991</v>
      </c>
      <c r="E43" s="86">
        <v>33698528.140000001</v>
      </c>
      <c r="F43" s="86">
        <v>33698528.140000001</v>
      </c>
      <c r="G43" s="86">
        <f t="shared" si="2"/>
        <v>28940973.75999999</v>
      </c>
    </row>
    <row r="44" spans="1:7" x14ac:dyDescent="0.3">
      <c r="A44" s="85" t="s">
        <v>129</v>
      </c>
      <c r="B44" s="86">
        <v>13844934.370000001</v>
      </c>
      <c r="C44" s="86">
        <f t="shared" si="1"/>
        <v>1642440.8800000008</v>
      </c>
      <c r="D44" s="86">
        <v>15487375.250000002</v>
      </c>
      <c r="E44" s="86">
        <v>12816163.779999999</v>
      </c>
      <c r="F44" s="86">
        <v>12816163.779999999</v>
      </c>
      <c r="G44" s="86">
        <f t="shared" si="2"/>
        <v>2671211.4700000025</v>
      </c>
    </row>
    <row r="45" spans="1:7" x14ac:dyDescent="0.3">
      <c r="A45" s="85" t="s">
        <v>130</v>
      </c>
      <c r="B45" s="86">
        <v>8547869.5999999996</v>
      </c>
      <c r="C45" s="86">
        <f t="shared" si="1"/>
        <v>2145852.7200000007</v>
      </c>
      <c r="D45" s="86">
        <v>10693722.32</v>
      </c>
      <c r="E45" s="86">
        <v>8978713.5700000003</v>
      </c>
      <c r="F45" s="86">
        <v>8978713.5700000003</v>
      </c>
      <c r="G45" s="86">
        <f t="shared" si="2"/>
        <v>1715008.75</v>
      </c>
    </row>
    <row r="46" spans="1:7" x14ac:dyDescent="0.3">
      <c r="A46" s="85" t="s">
        <v>131</v>
      </c>
      <c r="B46" s="86">
        <v>106603211.86</v>
      </c>
      <c r="C46" s="86">
        <f t="shared" si="1"/>
        <v>18293485.74000001</v>
      </c>
      <c r="D46" s="86">
        <v>124896697.60000001</v>
      </c>
      <c r="E46" s="86">
        <v>111995332.78</v>
      </c>
      <c r="F46" s="86">
        <v>111995332.78</v>
      </c>
      <c r="G46" s="86">
        <f t="shared" si="2"/>
        <v>12901364.820000008</v>
      </c>
    </row>
    <row r="47" spans="1:7" x14ac:dyDescent="0.3">
      <c r="A47" s="85" t="s">
        <v>132</v>
      </c>
      <c r="B47" s="86">
        <v>8888970</v>
      </c>
      <c r="C47" s="86">
        <f t="shared" si="1"/>
        <v>4866176.1999999993</v>
      </c>
      <c r="D47" s="86">
        <v>13755146.199999999</v>
      </c>
      <c r="E47" s="86">
        <v>222111</v>
      </c>
      <c r="F47" s="86">
        <v>222111</v>
      </c>
      <c r="G47" s="86">
        <f t="shared" si="2"/>
        <v>13533035.199999999</v>
      </c>
    </row>
    <row r="48" spans="1:7" x14ac:dyDescent="0.3">
      <c r="A48" s="85" t="s">
        <v>133</v>
      </c>
      <c r="B48" s="86">
        <v>40235188.32</v>
      </c>
      <c r="C48" s="86">
        <f t="shared" si="1"/>
        <v>23345160.060000002</v>
      </c>
      <c r="D48" s="86">
        <v>63580348.380000003</v>
      </c>
      <c r="E48" s="86">
        <v>35143635.49000001</v>
      </c>
      <c r="F48" s="86">
        <v>35143635.49000001</v>
      </c>
      <c r="G48" s="86">
        <f t="shared" si="2"/>
        <v>28436712.889999993</v>
      </c>
    </row>
    <row r="49" spans="1:7" x14ac:dyDescent="0.3">
      <c r="A49" s="85" t="s">
        <v>134</v>
      </c>
      <c r="B49" s="86">
        <v>0</v>
      </c>
      <c r="C49" s="86">
        <f t="shared" si="1"/>
        <v>0</v>
      </c>
      <c r="D49" s="86">
        <v>0</v>
      </c>
      <c r="E49" s="86">
        <v>0</v>
      </c>
      <c r="F49" s="86">
        <v>0</v>
      </c>
      <c r="G49" s="86">
        <f t="shared" si="2"/>
        <v>0</v>
      </c>
    </row>
    <row r="50" spans="1:7" x14ac:dyDescent="0.3">
      <c r="A50" s="85" t="s">
        <v>135</v>
      </c>
      <c r="B50" s="86">
        <v>142239000</v>
      </c>
      <c r="C50" s="86">
        <f t="shared" si="1"/>
        <v>0</v>
      </c>
      <c r="D50" s="86">
        <v>142239000</v>
      </c>
      <c r="E50" s="86">
        <v>142239000</v>
      </c>
      <c r="F50" s="86">
        <v>142239000</v>
      </c>
      <c r="G50" s="86">
        <f t="shared" si="2"/>
        <v>0</v>
      </c>
    </row>
    <row r="51" spans="1:7" x14ac:dyDescent="0.3">
      <c r="A51" s="85" t="s">
        <v>136</v>
      </c>
      <c r="B51" s="86">
        <v>5560177.4299999997</v>
      </c>
      <c r="C51" s="86">
        <f t="shared" si="1"/>
        <v>4100825.8900000006</v>
      </c>
      <c r="D51" s="86">
        <v>9661003.3200000003</v>
      </c>
      <c r="E51" s="86">
        <v>8169220.8000000007</v>
      </c>
      <c r="F51" s="86">
        <v>8169220.8000000007</v>
      </c>
      <c r="G51" s="86">
        <f t="shared" si="2"/>
        <v>1491782.5199999996</v>
      </c>
    </row>
    <row r="52" spans="1:7" x14ac:dyDescent="0.3">
      <c r="A52" s="82" t="s">
        <v>137</v>
      </c>
      <c r="B52" s="84">
        <f>SUM(B53:B55)</f>
        <v>368735429.51999998</v>
      </c>
      <c r="C52" s="84">
        <f t="shared" ref="C52:G52" si="7">SUM(C53:C55)</f>
        <v>2597150689.2900009</v>
      </c>
      <c r="D52" s="84">
        <f t="shared" si="7"/>
        <v>2965886118.8100009</v>
      </c>
      <c r="E52" s="84">
        <f t="shared" si="7"/>
        <v>1693858474.9599996</v>
      </c>
      <c r="F52" s="84">
        <f t="shared" si="7"/>
        <v>1693858474.9599996</v>
      </c>
      <c r="G52" s="84">
        <f t="shared" si="7"/>
        <v>1272027643.8500013</v>
      </c>
    </row>
    <row r="53" spans="1:7" x14ac:dyDescent="0.3">
      <c r="A53" s="85" t="s">
        <v>138</v>
      </c>
      <c r="B53" s="86">
        <v>286002598.26999998</v>
      </c>
      <c r="C53" s="86">
        <f t="shared" si="1"/>
        <v>1333899849.9700003</v>
      </c>
      <c r="D53" s="86">
        <v>1619902448.2400002</v>
      </c>
      <c r="E53" s="86">
        <v>976570559.27999973</v>
      </c>
      <c r="F53" s="86">
        <v>976570559.27999973</v>
      </c>
      <c r="G53" s="86">
        <f t="shared" si="2"/>
        <v>643331888.96000051</v>
      </c>
    </row>
    <row r="54" spans="1:7" x14ac:dyDescent="0.3">
      <c r="A54" s="85" t="s">
        <v>139</v>
      </c>
      <c r="B54" s="86">
        <v>82732831.25</v>
      </c>
      <c r="C54" s="86">
        <f t="shared" si="1"/>
        <v>1263250839.3200006</v>
      </c>
      <c r="D54" s="86">
        <v>1345983670.5700006</v>
      </c>
      <c r="E54" s="86">
        <v>717287915.67999983</v>
      </c>
      <c r="F54" s="86">
        <v>717287915.67999983</v>
      </c>
      <c r="G54" s="86">
        <f t="shared" si="2"/>
        <v>628695754.89000082</v>
      </c>
    </row>
    <row r="55" spans="1:7" x14ac:dyDescent="0.3">
      <c r="A55" s="85" t="s">
        <v>140</v>
      </c>
      <c r="B55" s="86">
        <v>0</v>
      </c>
      <c r="C55" s="86">
        <f t="shared" si="1"/>
        <v>0</v>
      </c>
      <c r="D55" s="86">
        <v>0</v>
      </c>
      <c r="E55" s="86">
        <v>0</v>
      </c>
      <c r="F55" s="86">
        <v>0</v>
      </c>
      <c r="G55" s="86">
        <f t="shared" si="2"/>
        <v>0</v>
      </c>
    </row>
    <row r="56" spans="1:7" x14ac:dyDescent="0.3">
      <c r="A56" s="82" t="s">
        <v>141</v>
      </c>
      <c r="B56" s="84">
        <f>SUM(B57:B63)</f>
        <v>613685829.9000001</v>
      </c>
      <c r="C56" s="84">
        <f t="shared" ref="C56:G56" si="8">SUM(C57:C63)</f>
        <v>-602397754.11000013</v>
      </c>
      <c r="D56" s="84">
        <f t="shared" si="8"/>
        <v>11288075.789999999</v>
      </c>
      <c r="E56" s="84">
        <f t="shared" si="8"/>
        <v>0</v>
      </c>
      <c r="F56" s="84">
        <f t="shared" si="8"/>
        <v>0</v>
      </c>
      <c r="G56" s="84">
        <f t="shared" si="8"/>
        <v>11288075.789999999</v>
      </c>
    </row>
    <row r="57" spans="1:7" x14ac:dyDescent="0.3">
      <c r="A57" s="85" t="s">
        <v>142</v>
      </c>
      <c r="B57" s="86">
        <v>0</v>
      </c>
      <c r="C57" s="86">
        <f t="shared" si="1"/>
        <v>0</v>
      </c>
      <c r="D57" s="86">
        <v>0</v>
      </c>
      <c r="E57" s="86">
        <v>0</v>
      </c>
      <c r="F57" s="86">
        <v>0</v>
      </c>
      <c r="G57" s="86">
        <f t="shared" si="2"/>
        <v>0</v>
      </c>
    </row>
    <row r="58" spans="1:7" x14ac:dyDescent="0.3">
      <c r="A58" s="85" t="s">
        <v>143</v>
      </c>
      <c r="B58" s="86">
        <v>0</v>
      </c>
      <c r="C58" s="86">
        <f t="shared" si="1"/>
        <v>0</v>
      </c>
      <c r="D58" s="86">
        <v>0</v>
      </c>
      <c r="E58" s="86">
        <v>0</v>
      </c>
      <c r="F58" s="86">
        <v>0</v>
      </c>
      <c r="G58" s="86">
        <f t="shared" si="2"/>
        <v>0</v>
      </c>
    </row>
    <row r="59" spans="1:7" x14ac:dyDescent="0.3">
      <c r="A59" s="85" t="s">
        <v>144</v>
      </c>
      <c r="B59" s="86">
        <v>0</v>
      </c>
      <c r="C59" s="86">
        <f t="shared" si="1"/>
        <v>0</v>
      </c>
      <c r="D59" s="86">
        <v>0</v>
      </c>
      <c r="E59" s="86">
        <v>0</v>
      </c>
      <c r="F59" s="86">
        <v>0</v>
      </c>
      <c r="G59" s="86">
        <f t="shared" si="2"/>
        <v>0</v>
      </c>
    </row>
    <row r="60" spans="1:7" x14ac:dyDescent="0.3">
      <c r="A60" s="85" t="s">
        <v>145</v>
      </c>
      <c r="B60" s="86">
        <v>0</v>
      </c>
      <c r="C60" s="86">
        <f t="shared" si="1"/>
        <v>0</v>
      </c>
      <c r="D60" s="86">
        <v>0</v>
      </c>
      <c r="E60" s="86">
        <v>0</v>
      </c>
      <c r="F60" s="86">
        <v>0</v>
      </c>
      <c r="G60" s="86">
        <f t="shared" si="2"/>
        <v>0</v>
      </c>
    </row>
    <row r="61" spans="1:7" x14ac:dyDescent="0.3">
      <c r="A61" s="85" t="s">
        <v>146</v>
      </c>
      <c r="B61" s="86">
        <v>0</v>
      </c>
      <c r="C61" s="86">
        <f t="shared" si="1"/>
        <v>0</v>
      </c>
      <c r="D61" s="86">
        <v>0</v>
      </c>
      <c r="E61" s="86">
        <v>0</v>
      </c>
      <c r="F61" s="86">
        <v>0</v>
      </c>
      <c r="G61" s="86">
        <f t="shared" si="2"/>
        <v>0</v>
      </c>
    </row>
    <row r="62" spans="1:7" x14ac:dyDescent="0.3">
      <c r="A62" s="85" t="s">
        <v>147</v>
      </c>
      <c r="B62" s="86">
        <v>0</v>
      </c>
      <c r="C62" s="86">
        <f t="shared" si="1"/>
        <v>0</v>
      </c>
      <c r="D62" s="86">
        <v>0</v>
      </c>
      <c r="E62" s="86">
        <v>0</v>
      </c>
      <c r="F62" s="86">
        <v>0</v>
      </c>
      <c r="G62" s="86">
        <f t="shared" si="2"/>
        <v>0</v>
      </c>
    </row>
    <row r="63" spans="1:7" x14ac:dyDescent="0.3">
      <c r="A63" s="85" t="s">
        <v>148</v>
      </c>
      <c r="B63" s="86">
        <v>613685829.9000001</v>
      </c>
      <c r="C63" s="86">
        <f t="shared" si="1"/>
        <v>-602397754.11000013</v>
      </c>
      <c r="D63" s="86">
        <v>11288075.789999999</v>
      </c>
      <c r="E63" s="86">
        <v>0</v>
      </c>
      <c r="F63" s="86">
        <v>0</v>
      </c>
      <c r="G63" s="86">
        <f t="shared" si="2"/>
        <v>11288075.789999999</v>
      </c>
    </row>
    <row r="64" spans="1:7" x14ac:dyDescent="0.3">
      <c r="A64" s="82" t="s">
        <v>149</v>
      </c>
      <c r="B64" s="84">
        <f>SUM(B65:B67)</f>
        <v>0</v>
      </c>
      <c r="C64" s="84">
        <f t="shared" ref="C64:G64" si="9">SUM(C65:C67)</f>
        <v>0</v>
      </c>
      <c r="D64" s="84">
        <f t="shared" si="9"/>
        <v>0</v>
      </c>
      <c r="E64" s="84">
        <f t="shared" si="9"/>
        <v>0</v>
      </c>
      <c r="F64" s="84">
        <f t="shared" si="9"/>
        <v>0</v>
      </c>
      <c r="G64" s="84">
        <f t="shared" si="9"/>
        <v>0</v>
      </c>
    </row>
    <row r="65" spans="1:7" x14ac:dyDescent="0.3">
      <c r="A65" s="85" t="s">
        <v>150</v>
      </c>
      <c r="B65" s="86">
        <v>0</v>
      </c>
      <c r="C65" s="86">
        <f t="shared" si="1"/>
        <v>0</v>
      </c>
      <c r="D65" s="86">
        <v>0</v>
      </c>
      <c r="E65" s="86">
        <v>0</v>
      </c>
      <c r="F65" s="86">
        <v>0</v>
      </c>
      <c r="G65" s="86">
        <f t="shared" si="2"/>
        <v>0</v>
      </c>
    </row>
    <row r="66" spans="1:7" x14ac:dyDescent="0.3">
      <c r="A66" s="85" t="s">
        <v>151</v>
      </c>
      <c r="B66" s="86">
        <v>0</v>
      </c>
      <c r="C66" s="86">
        <f t="shared" si="1"/>
        <v>0</v>
      </c>
      <c r="D66" s="86">
        <v>0</v>
      </c>
      <c r="E66" s="86">
        <v>0</v>
      </c>
      <c r="F66" s="86">
        <v>0</v>
      </c>
      <c r="G66" s="86">
        <f t="shared" si="2"/>
        <v>0</v>
      </c>
    </row>
    <row r="67" spans="1:7" x14ac:dyDescent="0.3">
      <c r="A67" s="85" t="s">
        <v>152</v>
      </c>
      <c r="B67" s="86">
        <v>0</v>
      </c>
      <c r="C67" s="86">
        <f t="shared" si="1"/>
        <v>0</v>
      </c>
      <c r="D67" s="86">
        <v>0</v>
      </c>
      <c r="E67" s="86">
        <v>0</v>
      </c>
      <c r="F67" s="86">
        <v>0</v>
      </c>
      <c r="G67" s="86">
        <f t="shared" si="2"/>
        <v>0</v>
      </c>
    </row>
    <row r="68" spans="1:7" x14ac:dyDescent="0.3">
      <c r="A68" s="82" t="s">
        <v>153</v>
      </c>
      <c r="B68" s="84">
        <f>SUM(B69:B75)</f>
        <v>285031041.17000002</v>
      </c>
      <c r="C68" s="84">
        <f t="shared" ref="C68:G68" si="10">SUM(C69:C75)</f>
        <v>-16815825.570000019</v>
      </c>
      <c r="D68" s="84">
        <f t="shared" si="10"/>
        <v>268215215.59999999</v>
      </c>
      <c r="E68" s="84">
        <f t="shared" si="10"/>
        <v>268215215.59999999</v>
      </c>
      <c r="F68" s="84">
        <f t="shared" si="10"/>
        <v>268215215.59999999</v>
      </c>
      <c r="G68" s="84">
        <f t="shared" si="10"/>
        <v>0</v>
      </c>
    </row>
    <row r="69" spans="1:7" x14ac:dyDescent="0.3">
      <c r="A69" s="85" t="s">
        <v>154</v>
      </c>
      <c r="B69" s="86">
        <v>143581724.56</v>
      </c>
      <c r="C69" s="86">
        <f t="shared" si="1"/>
        <v>0</v>
      </c>
      <c r="D69" s="86">
        <v>143581724.56</v>
      </c>
      <c r="E69" s="86">
        <v>143581724.56</v>
      </c>
      <c r="F69" s="86">
        <v>143581724.56</v>
      </c>
      <c r="G69" s="86">
        <f t="shared" si="2"/>
        <v>0</v>
      </c>
    </row>
    <row r="70" spans="1:7" x14ac:dyDescent="0.3">
      <c r="A70" s="85" t="s">
        <v>155</v>
      </c>
      <c r="B70" s="86">
        <v>141289316.61000001</v>
      </c>
      <c r="C70" s="86">
        <f t="shared" ref="C70:C75" si="11">D70-B70</f>
        <v>-16768003.730000019</v>
      </c>
      <c r="D70" s="86">
        <v>124521312.88</v>
      </c>
      <c r="E70" s="86">
        <v>124521312.88</v>
      </c>
      <c r="F70" s="86">
        <v>124521312.88</v>
      </c>
      <c r="G70" s="86">
        <f t="shared" ref="G70:G75" si="12">D70-E70</f>
        <v>0</v>
      </c>
    </row>
    <row r="71" spans="1:7" x14ac:dyDescent="0.3">
      <c r="A71" s="85" t="s">
        <v>156</v>
      </c>
      <c r="B71" s="86">
        <v>0</v>
      </c>
      <c r="C71" s="86">
        <f t="shared" si="11"/>
        <v>0</v>
      </c>
      <c r="D71" s="86">
        <v>0</v>
      </c>
      <c r="E71" s="86">
        <v>0</v>
      </c>
      <c r="F71" s="86">
        <v>0</v>
      </c>
      <c r="G71" s="86">
        <f t="shared" si="12"/>
        <v>0</v>
      </c>
    </row>
    <row r="72" spans="1:7" x14ac:dyDescent="0.3">
      <c r="A72" s="85" t="s">
        <v>157</v>
      </c>
      <c r="B72" s="86">
        <v>160000</v>
      </c>
      <c r="C72" s="86">
        <f t="shared" si="11"/>
        <v>-47821.84</v>
      </c>
      <c r="D72" s="86">
        <v>112178.16</v>
      </c>
      <c r="E72" s="86">
        <v>112178.16</v>
      </c>
      <c r="F72" s="86">
        <v>112178.16</v>
      </c>
      <c r="G72" s="86">
        <f t="shared" si="12"/>
        <v>0</v>
      </c>
    </row>
    <row r="73" spans="1:7" x14ac:dyDescent="0.3">
      <c r="A73" s="85" t="s">
        <v>158</v>
      </c>
      <c r="B73" s="86">
        <v>0</v>
      </c>
      <c r="C73" s="86">
        <f t="shared" si="11"/>
        <v>0</v>
      </c>
      <c r="D73" s="86">
        <v>0</v>
      </c>
      <c r="E73" s="86">
        <v>0</v>
      </c>
      <c r="F73" s="86">
        <v>0</v>
      </c>
      <c r="G73" s="86">
        <f t="shared" si="12"/>
        <v>0</v>
      </c>
    </row>
    <row r="74" spans="1:7" x14ac:dyDescent="0.3">
      <c r="A74" s="85" t="s">
        <v>159</v>
      </c>
      <c r="B74" s="86">
        <v>0</v>
      </c>
      <c r="C74" s="86">
        <f t="shared" si="11"/>
        <v>0</v>
      </c>
      <c r="D74" s="86">
        <v>0</v>
      </c>
      <c r="E74" s="86">
        <v>0</v>
      </c>
      <c r="F74" s="86">
        <v>0</v>
      </c>
      <c r="G74" s="86">
        <f t="shared" si="12"/>
        <v>0</v>
      </c>
    </row>
    <row r="75" spans="1:7" x14ac:dyDescent="0.3">
      <c r="A75" s="87" t="s">
        <v>160</v>
      </c>
      <c r="B75" s="86">
        <v>0</v>
      </c>
      <c r="C75" s="86">
        <f t="shared" si="11"/>
        <v>0</v>
      </c>
      <c r="D75" s="86">
        <v>0</v>
      </c>
      <c r="E75" s="86">
        <v>0</v>
      </c>
      <c r="F75" s="86">
        <v>0</v>
      </c>
      <c r="G75" s="86">
        <f t="shared" si="12"/>
        <v>0</v>
      </c>
    </row>
    <row r="76" spans="1:7" x14ac:dyDescent="0.3">
      <c r="A76" s="88" t="s">
        <v>161</v>
      </c>
      <c r="B76" s="89">
        <f>B68+B42+B32+B22+B4+B52+B56+B12</f>
        <v>9166543346.2399998</v>
      </c>
      <c r="C76" s="89">
        <f t="shared" ref="C76:G76" si="13">C68+C42+C32+C22+C4+C52+C56+C12</f>
        <v>2698408063.1100011</v>
      </c>
      <c r="D76" s="89">
        <f t="shared" si="13"/>
        <v>11864951409.350002</v>
      </c>
      <c r="E76" s="89">
        <f t="shared" si="13"/>
        <v>9670483636.3599968</v>
      </c>
      <c r="F76" s="89">
        <f t="shared" si="13"/>
        <v>9561126243.9499969</v>
      </c>
      <c r="G76" s="89">
        <f t="shared" si="13"/>
        <v>2194467772.9900031</v>
      </c>
    </row>
    <row r="78" spans="1:7" x14ac:dyDescent="0.3">
      <c r="B78" s="90"/>
      <c r="C78" s="90"/>
      <c r="D78" s="90"/>
      <c r="E78" s="90"/>
      <c r="F78" s="90"/>
      <c r="G78" s="91"/>
    </row>
    <row r="80" spans="1:7" x14ac:dyDescent="0.3">
      <c r="B80" s="90"/>
      <c r="C80" s="90"/>
      <c r="D80" s="90"/>
      <c r="E80" s="90"/>
      <c r="F80" s="90"/>
    </row>
    <row r="90" spans="1:5" x14ac:dyDescent="0.3">
      <c r="A90" s="15" t="s">
        <v>162</v>
      </c>
      <c r="B90" s="1"/>
      <c r="C90" s="125" t="s">
        <v>18</v>
      </c>
      <c r="D90" s="125"/>
      <c r="E90" s="125"/>
    </row>
    <row r="91" spans="1:5" x14ac:dyDescent="0.3">
      <c r="A91" s="25" t="s">
        <v>19</v>
      </c>
      <c r="B91" s="1"/>
      <c r="C91" s="95" t="s">
        <v>83</v>
      </c>
      <c r="D91" s="95"/>
      <c r="E91" s="95"/>
    </row>
  </sheetData>
  <mergeCells count="4">
    <mergeCell ref="A1:G1"/>
    <mergeCell ref="G2:G3"/>
    <mergeCell ref="C90:E90"/>
    <mergeCell ref="C91:E9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64393-530B-4BC7-B8BC-74EB220F333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dd2e705e-1a44-4129-9cba-050973369ed2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IPF</vt:lpstr>
      <vt:lpstr>Instructivo</vt:lpstr>
      <vt:lpstr>Ingresos</vt:lpstr>
      <vt:lpstr>Egresos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Monica Ornelas Lozano</cp:lastModifiedBy>
  <cp:lastPrinted>2026-02-19T14:52:44Z</cp:lastPrinted>
  <dcterms:created xsi:type="dcterms:W3CDTF">2018-03-09T18:25:40Z</dcterms:created>
  <dcterms:modified xsi:type="dcterms:W3CDTF">2026-02-20T20:53:26Z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